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HP Inc." reservationPassword="CB53"/>
  <workbookPr defaultThemeVersion="124226"/>
  <bookViews>
    <workbookView xWindow="-108" yWindow="-108" windowWidth="19416" windowHeight="10416"/>
  </bookViews>
  <sheets>
    <sheet name="Рейтинг" sheetId="4" r:id="rId1"/>
    <sheet name="Начисление очков" sheetId="5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4" l="1"/>
  <c r="BM194" i="4" l="1"/>
  <c r="BH177" i="4"/>
  <c r="BF177" i="4"/>
  <c r="BD177" i="4"/>
  <c r="BB177" i="4"/>
  <c r="AZ177" i="4"/>
  <c r="AX177" i="4"/>
  <c r="AV177" i="4"/>
  <c r="AT177" i="4"/>
  <c r="AR177" i="4"/>
  <c r="AP177" i="4"/>
  <c r="AN177" i="4"/>
  <c r="AL177" i="4"/>
  <c r="AJ177" i="4"/>
  <c r="AH177" i="4"/>
  <c r="AF177" i="4"/>
  <c r="AD177" i="4"/>
  <c r="AB177" i="4"/>
  <c r="Z177" i="4"/>
  <c r="X177" i="4"/>
  <c r="V177" i="4"/>
  <c r="T177" i="4"/>
  <c r="R177" i="4"/>
  <c r="P177" i="4"/>
  <c r="N177" i="4"/>
  <c r="J177" i="4"/>
  <c r="G177" i="4"/>
  <c r="BM193" i="4"/>
  <c r="BH129" i="4"/>
  <c r="BF129" i="4"/>
  <c r="BD129" i="4"/>
  <c r="BB129" i="4"/>
  <c r="AZ129" i="4"/>
  <c r="AX129" i="4"/>
  <c r="AV129" i="4"/>
  <c r="AT129" i="4"/>
  <c r="AR129" i="4"/>
  <c r="AP129" i="4"/>
  <c r="AN129" i="4"/>
  <c r="AL129" i="4"/>
  <c r="AJ129" i="4"/>
  <c r="AH129" i="4"/>
  <c r="AF129" i="4"/>
  <c r="AD129" i="4"/>
  <c r="AB129" i="4"/>
  <c r="Z129" i="4"/>
  <c r="X129" i="4"/>
  <c r="V129" i="4"/>
  <c r="T129" i="4"/>
  <c r="R129" i="4"/>
  <c r="P129" i="4"/>
  <c r="N129" i="4"/>
  <c r="J129" i="4"/>
  <c r="BH10" i="4"/>
  <c r="BH11" i="4"/>
  <c r="BH12" i="4"/>
  <c r="BH13" i="4"/>
  <c r="BH15" i="4"/>
  <c r="BH14" i="4"/>
  <c r="BH16" i="4"/>
  <c r="BH17" i="4"/>
  <c r="BH19" i="4"/>
  <c r="BH18" i="4"/>
  <c r="BH20" i="4"/>
  <c r="BH23" i="4"/>
  <c r="BH21" i="4"/>
  <c r="BH22" i="4"/>
  <c r="BH24" i="4"/>
  <c r="BH25" i="4"/>
  <c r="BH26" i="4"/>
  <c r="BH27" i="4"/>
  <c r="BH28" i="4"/>
  <c r="BH29" i="4"/>
  <c r="BH30" i="4"/>
  <c r="BH31" i="4"/>
  <c r="BH32" i="4"/>
  <c r="BH33" i="4"/>
  <c r="BH37" i="4"/>
  <c r="BH35" i="4"/>
  <c r="BH36" i="4"/>
  <c r="BH34" i="4"/>
  <c r="BH39" i="4"/>
  <c r="BH38" i="4"/>
  <c r="BH42" i="4"/>
  <c r="BH40" i="4"/>
  <c r="BH46" i="4"/>
  <c r="BH41" i="4"/>
  <c r="BH43" i="4"/>
  <c r="BH44" i="4"/>
  <c r="BH51" i="4"/>
  <c r="BH45" i="4"/>
  <c r="BH47" i="4"/>
  <c r="BH48" i="4"/>
  <c r="BH50" i="4"/>
  <c r="BH49" i="4"/>
  <c r="BH53" i="4"/>
  <c r="BH52" i="4"/>
  <c r="BH55" i="4"/>
  <c r="BH56" i="4"/>
  <c r="BH57" i="4"/>
  <c r="BH61" i="4"/>
  <c r="BH66" i="4"/>
  <c r="BH58" i="4"/>
  <c r="BH76" i="4"/>
  <c r="BH59" i="4"/>
  <c r="BH60" i="4"/>
  <c r="BH62" i="4"/>
  <c r="BH64" i="4"/>
  <c r="BH65" i="4"/>
  <c r="BH67" i="4"/>
  <c r="BH68" i="4"/>
  <c r="BH69" i="4"/>
  <c r="BH70" i="4"/>
  <c r="BH71" i="4"/>
  <c r="BH72" i="4"/>
  <c r="BH74" i="4"/>
  <c r="BH80" i="4"/>
  <c r="BH73" i="4"/>
  <c r="BH75" i="4"/>
  <c r="BH77" i="4"/>
  <c r="BH78" i="4"/>
  <c r="BH79" i="4"/>
  <c r="BH81" i="4"/>
  <c r="BH89" i="4"/>
  <c r="BH82" i="4"/>
  <c r="BH85" i="4"/>
  <c r="BH83" i="4"/>
  <c r="BH84" i="4"/>
  <c r="BH87" i="4"/>
  <c r="BH88" i="4"/>
  <c r="BH91" i="4"/>
  <c r="BH90" i="4"/>
  <c r="BH92" i="4"/>
  <c r="BH93" i="4"/>
  <c r="BH94" i="4"/>
  <c r="BH86" i="4"/>
  <c r="BH95" i="4"/>
  <c r="BH96" i="4"/>
  <c r="BH97" i="4"/>
  <c r="BH98" i="4"/>
  <c r="BH99" i="4"/>
  <c r="BH100" i="4"/>
  <c r="BH102" i="4"/>
  <c r="BH108" i="4"/>
  <c r="BH103" i="4"/>
  <c r="BH101" i="4"/>
  <c r="BH104" i="4"/>
  <c r="BH105" i="4"/>
  <c r="BH106" i="4"/>
  <c r="BH63" i="4"/>
  <c r="BH107" i="4"/>
  <c r="BH54" i="4"/>
  <c r="BH110" i="4"/>
  <c r="BH111" i="4"/>
  <c r="BH112" i="4"/>
  <c r="BH113" i="4"/>
  <c r="BH114" i="4"/>
  <c r="BH115" i="4"/>
  <c r="BH118" i="4"/>
  <c r="BH117" i="4"/>
  <c r="BH116" i="4"/>
  <c r="BH119" i="4"/>
  <c r="BH120" i="4"/>
  <c r="BH121" i="4"/>
  <c r="BH122" i="4"/>
  <c r="BH124" i="4"/>
  <c r="BH125" i="4"/>
  <c r="BH123" i="4"/>
  <c r="BH126" i="4"/>
  <c r="BH127" i="4"/>
  <c r="BH128" i="4"/>
  <c r="BH130" i="4"/>
  <c r="BH131" i="4"/>
  <c r="BH132" i="4"/>
  <c r="BH109" i="4"/>
  <c r="BH133" i="4"/>
  <c r="BH156" i="4"/>
  <c r="BH140" i="4"/>
  <c r="BH134" i="4"/>
  <c r="BH135" i="4"/>
  <c r="BH136" i="4"/>
  <c r="BH137" i="4"/>
  <c r="BH138" i="4"/>
  <c r="BH139" i="4"/>
  <c r="BH142" i="4"/>
  <c r="BH141" i="4"/>
  <c r="BH143" i="4"/>
  <c r="BH144" i="4"/>
  <c r="BH145" i="4"/>
  <c r="BH147" i="4"/>
  <c r="BH170" i="4"/>
  <c r="BH148" i="4"/>
  <c r="BH146" i="4"/>
  <c r="BH149" i="4"/>
  <c r="BH150" i="4"/>
  <c r="BH151" i="4"/>
  <c r="BH152" i="4"/>
  <c r="BH153" i="4"/>
  <c r="BH159" i="4"/>
  <c r="BH154" i="4"/>
  <c r="BH155" i="4"/>
  <c r="BH157" i="4"/>
  <c r="BH158" i="4"/>
  <c r="BH190" i="4"/>
  <c r="BH160" i="4"/>
  <c r="BH161" i="4"/>
  <c r="BH162" i="4"/>
  <c r="BH164" i="4"/>
  <c r="BH165" i="4"/>
  <c r="BH166" i="4"/>
  <c r="BH167" i="4"/>
  <c r="BH168" i="4"/>
  <c r="BH169" i="4"/>
  <c r="BH171" i="4"/>
  <c r="BH173" i="4"/>
  <c r="BH174" i="4"/>
  <c r="BH163" i="4"/>
  <c r="BH175" i="4"/>
  <c r="BH176" i="4"/>
  <c r="BH172" i="4"/>
  <c r="BH178" i="4"/>
  <c r="BH179" i="4"/>
  <c r="BH191" i="4"/>
  <c r="BH180" i="4"/>
  <c r="BH181" i="4"/>
  <c r="BH182" i="4"/>
  <c r="BH183" i="4"/>
  <c r="BH184" i="4"/>
  <c r="BH185" i="4"/>
  <c r="BH186" i="4"/>
  <c r="BH187" i="4"/>
  <c r="BH188" i="4"/>
  <c r="BH189" i="4"/>
  <c r="BH192" i="4"/>
  <c r="BH193" i="4"/>
  <c r="BH194" i="4"/>
  <c r="BH195" i="4"/>
  <c r="J195" i="4"/>
  <c r="J194" i="4"/>
  <c r="J193" i="4"/>
  <c r="J192" i="4"/>
  <c r="J189" i="4"/>
  <c r="J188" i="4"/>
  <c r="J187" i="4"/>
  <c r="J186" i="4"/>
  <c r="J185" i="4"/>
  <c r="J184" i="4"/>
  <c r="J183" i="4"/>
  <c r="J182" i="4"/>
  <c r="J181" i="4"/>
  <c r="J180" i="4"/>
  <c r="J191" i="4"/>
  <c r="J179" i="4"/>
  <c r="J178" i="4"/>
  <c r="J172" i="4"/>
  <c r="J176" i="4"/>
  <c r="J175" i="4"/>
  <c r="J163" i="4"/>
  <c r="J174" i="4"/>
  <c r="J173" i="4"/>
  <c r="J171" i="4"/>
  <c r="J169" i="4"/>
  <c r="J168" i="4"/>
  <c r="J167" i="4"/>
  <c r="J166" i="4"/>
  <c r="J165" i="4"/>
  <c r="J164" i="4"/>
  <c r="J162" i="4"/>
  <c r="J161" i="4"/>
  <c r="J160" i="4"/>
  <c r="J190" i="4"/>
  <c r="J158" i="4"/>
  <c r="J157" i="4"/>
  <c r="J155" i="4"/>
  <c r="J154" i="4"/>
  <c r="J159" i="4"/>
  <c r="J153" i="4"/>
  <c r="J152" i="4"/>
  <c r="J151" i="4"/>
  <c r="J150" i="4"/>
  <c r="J149" i="4"/>
  <c r="J146" i="4"/>
  <c r="J148" i="4"/>
  <c r="J170" i="4"/>
  <c r="J147" i="4"/>
  <c r="J145" i="4"/>
  <c r="J144" i="4"/>
  <c r="J143" i="4"/>
  <c r="J141" i="4"/>
  <c r="J142" i="4"/>
  <c r="J139" i="4"/>
  <c r="J138" i="4"/>
  <c r="J137" i="4"/>
  <c r="J136" i="4"/>
  <c r="J135" i="4"/>
  <c r="J134" i="4"/>
  <c r="J140" i="4"/>
  <c r="J156" i="4"/>
  <c r="J133" i="4"/>
  <c r="J109" i="4"/>
  <c r="J132" i="4"/>
  <c r="J131" i="4"/>
  <c r="J130" i="4"/>
  <c r="J128" i="4"/>
  <c r="J127" i="4"/>
  <c r="J126" i="4"/>
  <c r="J123" i="4"/>
  <c r="J125" i="4"/>
  <c r="J124" i="4"/>
  <c r="J122" i="4"/>
  <c r="J121" i="4"/>
  <c r="J120" i="4"/>
  <c r="J119" i="4"/>
  <c r="J116" i="4"/>
  <c r="J117" i="4"/>
  <c r="J118" i="4"/>
  <c r="J115" i="4"/>
  <c r="J114" i="4"/>
  <c r="J113" i="4"/>
  <c r="J112" i="4"/>
  <c r="J111" i="4"/>
  <c r="J110" i="4"/>
  <c r="J54" i="4"/>
  <c r="J107" i="4"/>
  <c r="J63" i="4"/>
  <c r="J106" i="4"/>
  <c r="J105" i="4"/>
  <c r="J104" i="4"/>
  <c r="J101" i="4"/>
  <c r="J103" i="4"/>
  <c r="J108" i="4"/>
  <c r="J102" i="4"/>
  <c r="J100" i="4"/>
  <c r="J99" i="4"/>
  <c r="J98" i="4"/>
  <c r="J97" i="4"/>
  <c r="J96" i="4"/>
  <c r="J95" i="4"/>
  <c r="J86" i="4"/>
  <c r="J94" i="4"/>
  <c r="J93" i="4"/>
  <c r="J92" i="4"/>
  <c r="J90" i="4"/>
  <c r="J91" i="4"/>
  <c r="J88" i="4"/>
  <c r="J87" i="4"/>
  <c r="J84" i="4"/>
  <c r="J83" i="4"/>
  <c r="J85" i="4"/>
  <c r="J82" i="4"/>
  <c r="J89" i="4"/>
  <c r="J81" i="4"/>
  <c r="J79" i="4"/>
  <c r="J78" i="4"/>
  <c r="J77" i="4"/>
  <c r="J75" i="4"/>
  <c r="J73" i="4"/>
  <c r="J80" i="4"/>
  <c r="J74" i="4"/>
  <c r="J72" i="4"/>
  <c r="J71" i="4"/>
  <c r="J70" i="4"/>
  <c r="J69" i="4"/>
  <c r="J68" i="4"/>
  <c r="J67" i="4"/>
  <c r="J65" i="4"/>
  <c r="J64" i="4"/>
  <c r="J62" i="4"/>
  <c r="J60" i="4"/>
  <c r="J59" i="4"/>
  <c r="J76" i="4"/>
  <c r="J58" i="4"/>
  <c r="J66" i="4"/>
  <c r="J61" i="4"/>
  <c r="J57" i="4"/>
  <c r="J56" i="4"/>
  <c r="J55" i="4"/>
  <c r="J52" i="4"/>
  <c r="J53" i="4"/>
  <c r="J49" i="4"/>
  <c r="J50" i="4"/>
  <c r="J48" i="4"/>
  <c r="J47" i="4"/>
  <c r="J45" i="4"/>
  <c r="J51" i="4"/>
  <c r="J44" i="4"/>
  <c r="J43" i="4"/>
  <c r="J41" i="4"/>
  <c r="J46" i="4"/>
  <c r="J40" i="4"/>
  <c r="J42" i="4"/>
  <c r="J38" i="4"/>
  <c r="J39" i="4"/>
  <c r="J34" i="4"/>
  <c r="J36" i="4"/>
  <c r="J35" i="4"/>
  <c r="J37" i="4"/>
  <c r="J33" i="4"/>
  <c r="J32" i="4"/>
  <c r="J31" i="4"/>
  <c r="J30" i="4"/>
  <c r="J29" i="4"/>
  <c r="J28" i="4"/>
  <c r="J27" i="4"/>
  <c r="J26" i="4"/>
  <c r="J25" i="4"/>
  <c r="J24" i="4"/>
  <c r="J22" i="4"/>
  <c r="J21" i="4"/>
  <c r="J23" i="4"/>
  <c r="J20" i="4"/>
  <c r="J18" i="4"/>
  <c r="J19" i="4"/>
  <c r="J17" i="4"/>
  <c r="J16" i="4"/>
  <c r="J14" i="4"/>
  <c r="J15" i="4"/>
  <c r="J13" i="4"/>
  <c r="J12" i="4"/>
  <c r="J11" i="4"/>
  <c r="J10" i="4"/>
  <c r="N195" i="4"/>
  <c r="N194" i="4"/>
  <c r="N193" i="4"/>
  <c r="N192" i="4"/>
  <c r="N189" i="4"/>
  <c r="N188" i="4"/>
  <c r="N187" i="4"/>
  <c r="N186" i="4"/>
  <c r="N185" i="4"/>
  <c r="N184" i="4"/>
  <c r="N183" i="4"/>
  <c r="N182" i="4"/>
  <c r="N181" i="4"/>
  <c r="N180" i="4"/>
  <c r="N191" i="4"/>
  <c r="N179" i="4"/>
  <c r="N178" i="4"/>
  <c r="N172" i="4"/>
  <c r="N176" i="4"/>
  <c r="N175" i="4"/>
  <c r="N163" i="4"/>
  <c r="N174" i="4"/>
  <c r="N173" i="4"/>
  <c r="N171" i="4"/>
  <c r="N169" i="4"/>
  <c r="N168" i="4"/>
  <c r="N167" i="4"/>
  <c r="N166" i="4"/>
  <c r="N165" i="4"/>
  <c r="N164" i="4"/>
  <c r="N162" i="4"/>
  <c r="N161" i="4"/>
  <c r="N160" i="4"/>
  <c r="N190" i="4"/>
  <c r="N158" i="4"/>
  <c r="N157" i="4"/>
  <c r="N155" i="4"/>
  <c r="N154" i="4"/>
  <c r="N159" i="4"/>
  <c r="N153" i="4"/>
  <c r="N152" i="4"/>
  <c r="N151" i="4"/>
  <c r="N150" i="4"/>
  <c r="N149" i="4"/>
  <c r="N146" i="4"/>
  <c r="N148" i="4"/>
  <c r="N170" i="4"/>
  <c r="N147" i="4"/>
  <c r="N145" i="4"/>
  <c r="N144" i="4"/>
  <c r="N143" i="4"/>
  <c r="N141" i="4"/>
  <c r="N142" i="4"/>
  <c r="N139" i="4"/>
  <c r="N138" i="4"/>
  <c r="N137" i="4"/>
  <c r="N136" i="4"/>
  <c r="N135" i="4"/>
  <c r="N134" i="4"/>
  <c r="N140" i="4"/>
  <c r="N156" i="4"/>
  <c r="N133" i="4"/>
  <c r="N109" i="4"/>
  <c r="N132" i="4"/>
  <c r="N131" i="4"/>
  <c r="N130" i="4"/>
  <c r="N128" i="4"/>
  <c r="N127" i="4"/>
  <c r="N126" i="4"/>
  <c r="N123" i="4"/>
  <c r="N125" i="4"/>
  <c r="N124" i="4"/>
  <c r="N122" i="4"/>
  <c r="N121" i="4"/>
  <c r="N120" i="4"/>
  <c r="N119" i="4"/>
  <c r="N116" i="4"/>
  <c r="N117" i="4"/>
  <c r="N118" i="4"/>
  <c r="N115" i="4"/>
  <c r="N114" i="4"/>
  <c r="N113" i="4"/>
  <c r="N112" i="4"/>
  <c r="N111" i="4"/>
  <c r="N110" i="4"/>
  <c r="N54" i="4"/>
  <c r="N107" i="4"/>
  <c r="N63" i="4"/>
  <c r="N106" i="4"/>
  <c r="N105" i="4"/>
  <c r="N104" i="4"/>
  <c r="N101" i="4"/>
  <c r="N103" i="4"/>
  <c r="N108" i="4"/>
  <c r="N102" i="4"/>
  <c r="N100" i="4"/>
  <c r="N99" i="4"/>
  <c r="N98" i="4"/>
  <c r="N97" i="4"/>
  <c r="N96" i="4"/>
  <c r="N95" i="4"/>
  <c r="N86" i="4"/>
  <c r="N94" i="4"/>
  <c r="N93" i="4"/>
  <c r="N92" i="4"/>
  <c r="N90" i="4"/>
  <c r="N91" i="4"/>
  <c r="N88" i="4"/>
  <c r="N87" i="4"/>
  <c r="N84" i="4"/>
  <c r="N83" i="4"/>
  <c r="N85" i="4"/>
  <c r="N82" i="4"/>
  <c r="N89" i="4"/>
  <c r="N81" i="4"/>
  <c r="N79" i="4"/>
  <c r="N78" i="4"/>
  <c r="N77" i="4"/>
  <c r="N75" i="4"/>
  <c r="N73" i="4"/>
  <c r="N80" i="4"/>
  <c r="N74" i="4"/>
  <c r="N72" i="4"/>
  <c r="N71" i="4"/>
  <c r="N70" i="4"/>
  <c r="N69" i="4"/>
  <c r="N68" i="4"/>
  <c r="N67" i="4"/>
  <c r="N65" i="4"/>
  <c r="N64" i="4"/>
  <c r="N62" i="4"/>
  <c r="N60" i="4"/>
  <c r="N59" i="4"/>
  <c r="N76" i="4"/>
  <c r="N58" i="4"/>
  <c r="N66" i="4"/>
  <c r="N61" i="4"/>
  <c r="N57" i="4"/>
  <c r="N56" i="4"/>
  <c r="N55" i="4"/>
  <c r="N52" i="4"/>
  <c r="N53" i="4"/>
  <c r="N49" i="4"/>
  <c r="N50" i="4"/>
  <c r="N48" i="4"/>
  <c r="N47" i="4"/>
  <c r="N45" i="4"/>
  <c r="N51" i="4"/>
  <c r="N44" i="4"/>
  <c r="N43" i="4"/>
  <c r="N41" i="4"/>
  <c r="N46" i="4"/>
  <c r="N40" i="4"/>
  <c r="N42" i="4"/>
  <c r="N38" i="4"/>
  <c r="N39" i="4"/>
  <c r="N34" i="4"/>
  <c r="N36" i="4"/>
  <c r="N35" i="4"/>
  <c r="N37" i="4"/>
  <c r="N33" i="4"/>
  <c r="N32" i="4"/>
  <c r="N31" i="4"/>
  <c r="N30" i="4"/>
  <c r="N29" i="4"/>
  <c r="N28" i="4"/>
  <c r="N27" i="4"/>
  <c r="N26" i="4"/>
  <c r="N25" i="4"/>
  <c r="N24" i="4"/>
  <c r="N22" i="4"/>
  <c r="N21" i="4"/>
  <c r="N23" i="4"/>
  <c r="N20" i="4"/>
  <c r="N18" i="4"/>
  <c r="N19" i="4"/>
  <c r="N17" i="4"/>
  <c r="N16" i="4"/>
  <c r="N14" i="4"/>
  <c r="N15" i="4"/>
  <c r="N13" i="4"/>
  <c r="N12" i="4"/>
  <c r="N11" i="4"/>
  <c r="N10" i="4"/>
  <c r="E177" i="4" l="1"/>
  <c r="F177" i="4" s="1"/>
  <c r="H177" i="4"/>
  <c r="H129" i="4"/>
  <c r="L129" i="4" s="1"/>
  <c r="E129" i="4"/>
  <c r="F129" i="4" s="1"/>
  <c r="G129" i="4"/>
  <c r="I129" i="4"/>
  <c r="BM192" i="4"/>
  <c r="BF157" i="4"/>
  <c r="BD157" i="4"/>
  <c r="BB157" i="4"/>
  <c r="AZ157" i="4"/>
  <c r="AX157" i="4"/>
  <c r="AV157" i="4"/>
  <c r="AT157" i="4"/>
  <c r="AR157" i="4"/>
  <c r="AP157" i="4"/>
  <c r="AN157" i="4"/>
  <c r="AL157" i="4"/>
  <c r="AJ157" i="4"/>
  <c r="AH157" i="4"/>
  <c r="AF157" i="4"/>
  <c r="AD157" i="4"/>
  <c r="AB157" i="4"/>
  <c r="Z157" i="4"/>
  <c r="X157" i="4"/>
  <c r="V157" i="4"/>
  <c r="T157" i="4"/>
  <c r="R157" i="4"/>
  <c r="P157" i="4"/>
  <c r="K177" i="4" l="1"/>
  <c r="K129" i="4"/>
  <c r="L177" i="4"/>
  <c r="I177" i="4"/>
  <c r="G157" i="4"/>
  <c r="E157" i="4"/>
  <c r="F157" i="4" s="1"/>
  <c r="H157" i="4"/>
  <c r="I157" i="4" s="1"/>
  <c r="C11" i="4"/>
  <c r="BM190" i="4"/>
  <c r="BF176" i="4"/>
  <c r="BD176" i="4"/>
  <c r="BB176" i="4"/>
  <c r="AZ176" i="4"/>
  <c r="AX176" i="4"/>
  <c r="AV176" i="4"/>
  <c r="AT176" i="4"/>
  <c r="AR176" i="4"/>
  <c r="AP176" i="4"/>
  <c r="AN176" i="4"/>
  <c r="AL176" i="4"/>
  <c r="AJ176" i="4"/>
  <c r="AH176" i="4"/>
  <c r="AF176" i="4"/>
  <c r="AD176" i="4"/>
  <c r="AB176" i="4"/>
  <c r="Z176" i="4"/>
  <c r="X176" i="4"/>
  <c r="V176" i="4"/>
  <c r="T176" i="4"/>
  <c r="R176" i="4"/>
  <c r="P176" i="4"/>
  <c r="BM191" i="4"/>
  <c r="BF172" i="4"/>
  <c r="BD172" i="4"/>
  <c r="BB172" i="4"/>
  <c r="AZ172" i="4"/>
  <c r="AX172" i="4"/>
  <c r="AV172" i="4"/>
  <c r="AT172" i="4"/>
  <c r="AR172" i="4"/>
  <c r="AP172" i="4"/>
  <c r="AN172" i="4"/>
  <c r="AL172" i="4"/>
  <c r="AJ172" i="4"/>
  <c r="AH172" i="4"/>
  <c r="AF172" i="4"/>
  <c r="AD172" i="4"/>
  <c r="AB172" i="4"/>
  <c r="Z172" i="4"/>
  <c r="X172" i="4"/>
  <c r="V172" i="4"/>
  <c r="T172" i="4"/>
  <c r="R172" i="4"/>
  <c r="P172" i="4"/>
  <c r="BM189" i="4"/>
  <c r="BF54" i="4"/>
  <c r="BD54" i="4"/>
  <c r="BB54" i="4"/>
  <c r="AZ54" i="4"/>
  <c r="AX54" i="4"/>
  <c r="AV54" i="4"/>
  <c r="AT54" i="4"/>
  <c r="AR54" i="4"/>
  <c r="AP54" i="4"/>
  <c r="AN54" i="4"/>
  <c r="AL54" i="4"/>
  <c r="AJ54" i="4"/>
  <c r="AH54" i="4"/>
  <c r="AF54" i="4"/>
  <c r="AD54" i="4"/>
  <c r="AB54" i="4"/>
  <c r="Z54" i="4"/>
  <c r="X54" i="4"/>
  <c r="V54" i="4"/>
  <c r="T54" i="4"/>
  <c r="R54" i="4"/>
  <c r="P54" i="4"/>
  <c r="P195" i="4"/>
  <c r="P194" i="4"/>
  <c r="P193" i="4"/>
  <c r="P189" i="4"/>
  <c r="P188" i="4"/>
  <c r="P187" i="4"/>
  <c r="P186" i="4"/>
  <c r="P185" i="4"/>
  <c r="P184" i="4"/>
  <c r="P183" i="4"/>
  <c r="P182" i="4"/>
  <c r="P181" i="4"/>
  <c r="P180" i="4"/>
  <c r="P191" i="4"/>
  <c r="P179" i="4"/>
  <c r="P178" i="4"/>
  <c r="P175" i="4"/>
  <c r="P163" i="4"/>
  <c r="P174" i="4"/>
  <c r="P173" i="4"/>
  <c r="P171" i="4"/>
  <c r="P169" i="4"/>
  <c r="P168" i="4"/>
  <c r="P167" i="4"/>
  <c r="P131" i="4"/>
  <c r="P166" i="4"/>
  <c r="P165" i="4"/>
  <c r="P164" i="4"/>
  <c r="P162" i="4"/>
  <c r="P161" i="4"/>
  <c r="P160" i="4"/>
  <c r="P190" i="4"/>
  <c r="P158" i="4"/>
  <c r="P155" i="4"/>
  <c r="P153" i="4"/>
  <c r="P152" i="4"/>
  <c r="P151" i="4"/>
  <c r="P150" i="4"/>
  <c r="P146" i="4"/>
  <c r="P148" i="4"/>
  <c r="P170" i="4"/>
  <c r="P141" i="4"/>
  <c r="P147" i="4"/>
  <c r="P145" i="4"/>
  <c r="P144" i="4"/>
  <c r="P192" i="4"/>
  <c r="P143" i="4"/>
  <c r="P142" i="4"/>
  <c r="P139" i="4"/>
  <c r="P138" i="4"/>
  <c r="P137" i="4"/>
  <c r="P136" i="4"/>
  <c r="P135" i="4"/>
  <c r="P134" i="4"/>
  <c r="P140" i="4"/>
  <c r="P122" i="4"/>
  <c r="P133" i="4"/>
  <c r="P109" i="4"/>
  <c r="P132" i="4"/>
  <c r="P130" i="4"/>
  <c r="P116" i="4"/>
  <c r="P128" i="4"/>
  <c r="P127" i="4"/>
  <c r="P154" i="4"/>
  <c r="P126" i="4"/>
  <c r="P123" i="4"/>
  <c r="P125" i="4"/>
  <c r="P124" i="4"/>
  <c r="P149" i="4"/>
  <c r="P121" i="4"/>
  <c r="P120" i="4"/>
  <c r="P119" i="4"/>
  <c r="P118" i="4"/>
  <c r="P159" i="4"/>
  <c r="P115" i="4"/>
  <c r="P114" i="4"/>
  <c r="P113" i="4"/>
  <c r="P112" i="4"/>
  <c r="P111" i="4"/>
  <c r="P110" i="4"/>
  <c r="P86" i="4"/>
  <c r="P156" i="4"/>
  <c r="P107" i="4"/>
  <c r="P95" i="4"/>
  <c r="P63" i="4"/>
  <c r="P106" i="4"/>
  <c r="P105" i="4"/>
  <c r="P104" i="4"/>
  <c r="P101" i="4"/>
  <c r="P103" i="4"/>
  <c r="P117" i="4"/>
  <c r="P92" i="4"/>
  <c r="P100" i="4"/>
  <c r="P99" i="4"/>
  <c r="P98" i="4"/>
  <c r="P96" i="4"/>
  <c r="P93" i="4"/>
  <c r="P94" i="4"/>
  <c r="P91" i="4"/>
  <c r="P88" i="4"/>
  <c r="P87" i="4"/>
  <c r="P97" i="4"/>
  <c r="P84" i="4"/>
  <c r="P83" i="4"/>
  <c r="P85" i="4"/>
  <c r="P77" i="4"/>
  <c r="P82" i="4"/>
  <c r="P89" i="4"/>
  <c r="P81" i="4"/>
  <c r="P90" i="4"/>
  <c r="P75" i="4"/>
  <c r="P79" i="4"/>
  <c r="P78" i="4"/>
  <c r="P73" i="4"/>
  <c r="P80" i="4"/>
  <c r="P62" i="4"/>
  <c r="P102" i="4"/>
  <c r="P56" i="4"/>
  <c r="P74" i="4"/>
  <c r="P72" i="4"/>
  <c r="P108" i="4"/>
  <c r="P67" i="4"/>
  <c r="P71" i="4"/>
  <c r="P70" i="4"/>
  <c r="P69" i="4"/>
  <c r="P68" i="4"/>
  <c r="P65" i="4"/>
  <c r="P64" i="4"/>
  <c r="P58" i="4"/>
  <c r="P59" i="4"/>
  <c r="P76" i="4"/>
  <c r="P66" i="4"/>
  <c r="P61" i="4"/>
  <c r="P57" i="4"/>
  <c r="P55" i="4"/>
  <c r="P60" i="4"/>
  <c r="P53" i="4"/>
  <c r="P48" i="4"/>
  <c r="P47" i="4"/>
  <c r="P50" i="4"/>
  <c r="P52" i="4"/>
  <c r="P51" i="4"/>
  <c r="P41" i="4"/>
  <c r="P44" i="4"/>
  <c r="P40" i="4"/>
  <c r="P43" i="4"/>
  <c r="P46" i="4"/>
  <c r="P39" i="4"/>
  <c r="P45" i="4"/>
  <c r="P36" i="4"/>
  <c r="P38" i="4"/>
  <c r="P42" i="4"/>
  <c r="P35" i="4"/>
  <c r="P49" i="4"/>
  <c r="P37" i="4"/>
  <c r="P33" i="4"/>
  <c r="P32" i="4"/>
  <c r="P34" i="4"/>
  <c r="P31" i="4"/>
  <c r="P29" i="4"/>
  <c r="P30" i="4"/>
  <c r="P27" i="4"/>
  <c r="P28" i="4"/>
  <c r="P26" i="4"/>
  <c r="P24" i="4"/>
  <c r="P25" i="4"/>
  <c r="P22" i="4"/>
  <c r="P21" i="4"/>
  <c r="P20" i="4"/>
  <c r="P23" i="4"/>
  <c r="P18" i="4"/>
  <c r="P17" i="4"/>
  <c r="P16" i="4"/>
  <c r="P19" i="4"/>
  <c r="P14" i="4"/>
  <c r="P10" i="4"/>
  <c r="P12" i="4"/>
  <c r="P15" i="4"/>
  <c r="P13" i="4"/>
  <c r="P11" i="4"/>
  <c r="G176" i="4" l="1"/>
  <c r="E176" i="4"/>
  <c r="F176" i="4" s="1"/>
  <c r="H176" i="4"/>
  <c r="E172" i="4"/>
  <c r="F172" i="4" s="1"/>
  <c r="G172" i="4"/>
  <c r="H172" i="4"/>
  <c r="E54" i="4"/>
  <c r="F54" i="4" s="1"/>
  <c r="G54" i="4"/>
  <c r="H54" i="4"/>
  <c r="L157" i="4"/>
  <c r="K157" i="4"/>
  <c r="BM188" i="4"/>
  <c r="BF169" i="4"/>
  <c r="BD169" i="4"/>
  <c r="BB169" i="4"/>
  <c r="AZ169" i="4"/>
  <c r="AX169" i="4"/>
  <c r="AV169" i="4"/>
  <c r="AT169" i="4"/>
  <c r="AR169" i="4"/>
  <c r="AP169" i="4"/>
  <c r="AN169" i="4"/>
  <c r="AL169" i="4"/>
  <c r="AJ169" i="4"/>
  <c r="AH169" i="4"/>
  <c r="AF169" i="4"/>
  <c r="AD169" i="4"/>
  <c r="AB169" i="4"/>
  <c r="Z169" i="4"/>
  <c r="X169" i="4"/>
  <c r="V169" i="4"/>
  <c r="T169" i="4"/>
  <c r="R169" i="4"/>
  <c r="BM187" i="4"/>
  <c r="BF168" i="4"/>
  <c r="BD168" i="4"/>
  <c r="BB168" i="4"/>
  <c r="AZ168" i="4"/>
  <c r="AX168" i="4"/>
  <c r="AV168" i="4"/>
  <c r="AT168" i="4"/>
  <c r="AR168" i="4"/>
  <c r="AP168" i="4"/>
  <c r="AN168" i="4"/>
  <c r="AL168" i="4"/>
  <c r="AJ168" i="4"/>
  <c r="AH168" i="4"/>
  <c r="AF168" i="4"/>
  <c r="AD168" i="4"/>
  <c r="AB168" i="4"/>
  <c r="Z168" i="4"/>
  <c r="X168" i="4"/>
  <c r="V168" i="4"/>
  <c r="T168" i="4"/>
  <c r="R168" i="4"/>
  <c r="BM186" i="4"/>
  <c r="BF161" i="4"/>
  <c r="BD161" i="4"/>
  <c r="BB161" i="4"/>
  <c r="AZ161" i="4"/>
  <c r="AX161" i="4"/>
  <c r="AV161" i="4"/>
  <c r="AT161" i="4"/>
  <c r="AR161" i="4"/>
  <c r="AP161" i="4"/>
  <c r="AN161" i="4"/>
  <c r="AL161" i="4"/>
  <c r="AJ161" i="4"/>
  <c r="AH161" i="4"/>
  <c r="AF161" i="4"/>
  <c r="AD161" i="4"/>
  <c r="AB161" i="4"/>
  <c r="Z161" i="4"/>
  <c r="X161" i="4"/>
  <c r="V161" i="4"/>
  <c r="T161" i="4"/>
  <c r="R161" i="4"/>
  <c r="R195" i="4"/>
  <c r="R194" i="4"/>
  <c r="R193" i="4"/>
  <c r="R189" i="4"/>
  <c r="R188" i="4"/>
  <c r="R187" i="4"/>
  <c r="R186" i="4"/>
  <c r="R185" i="4"/>
  <c r="R184" i="4"/>
  <c r="R183" i="4"/>
  <c r="R182" i="4"/>
  <c r="R181" i="4"/>
  <c r="R180" i="4"/>
  <c r="R191" i="4"/>
  <c r="R179" i="4"/>
  <c r="R178" i="4"/>
  <c r="R175" i="4"/>
  <c r="R163" i="4"/>
  <c r="R174" i="4"/>
  <c r="R173" i="4"/>
  <c r="R158" i="4"/>
  <c r="R171" i="4"/>
  <c r="R167" i="4"/>
  <c r="R131" i="4"/>
  <c r="R151" i="4"/>
  <c r="R166" i="4"/>
  <c r="R165" i="4"/>
  <c r="R164" i="4"/>
  <c r="R146" i="4"/>
  <c r="R162" i="4"/>
  <c r="R160" i="4"/>
  <c r="R190" i="4"/>
  <c r="R155" i="4"/>
  <c r="R153" i="4"/>
  <c r="R152" i="4"/>
  <c r="R150" i="4"/>
  <c r="R148" i="4"/>
  <c r="R170" i="4"/>
  <c r="R141" i="4"/>
  <c r="R147" i="4"/>
  <c r="R145" i="4"/>
  <c r="R144" i="4"/>
  <c r="R192" i="4"/>
  <c r="R143" i="4"/>
  <c r="R142" i="4"/>
  <c r="R139" i="4"/>
  <c r="R138" i="4"/>
  <c r="R137" i="4"/>
  <c r="R136" i="4"/>
  <c r="R135" i="4"/>
  <c r="R134" i="4"/>
  <c r="R140" i="4"/>
  <c r="R116" i="4"/>
  <c r="R122" i="4"/>
  <c r="R133" i="4"/>
  <c r="R109" i="4"/>
  <c r="R132" i="4"/>
  <c r="R130" i="4"/>
  <c r="R128" i="4"/>
  <c r="R127" i="4"/>
  <c r="R154" i="4"/>
  <c r="R126" i="4"/>
  <c r="R123" i="4"/>
  <c r="R125" i="4"/>
  <c r="R124" i="4"/>
  <c r="R149" i="4"/>
  <c r="R121" i="4"/>
  <c r="R120" i="4"/>
  <c r="R119" i="4"/>
  <c r="R118" i="4"/>
  <c r="R159" i="4"/>
  <c r="R86" i="4"/>
  <c r="R115" i="4"/>
  <c r="R114" i="4"/>
  <c r="R113" i="4"/>
  <c r="R112" i="4"/>
  <c r="R111" i="4"/>
  <c r="R110" i="4"/>
  <c r="R156" i="4"/>
  <c r="R107" i="4"/>
  <c r="R92" i="4"/>
  <c r="R95" i="4"/>
  <c r="R63" i="4"/>
  <c r="R106" i="4"/>
  <c r="R105" i="4"/>
  <c r="R104" i="4"/>
  <c r="R101" i="4"/>
  <c r="R100" i="4"/>
  <c r="R103" i="4"/>
  <c r="R117" i="4"/>
  <c r="R73" i="4"/>
  <c r="R99" i="4"/>
  <c r="R98" i="4"/>
  <c r="R96" i="4"/>
  <c r="R88" i="4"/>
  <c r="R93" i="4"/>
  <c r="R94" i="4"/>
  <c r="R87" i="4"/>
  <c r="R91" i="4"/>
  <c r="R77" i="4"/>
  <c r="R97" i="4"/>
  <c r="R84" i="4"/>
  <c r="R83" i="4"/>
  <c r="R85" i="4"/>
  <c r="R82" i="4"/>
  <c r="R89" i="4"/>
  <c r="R81" i="4"/>
  <c r="R80" i="4"/>
  <c r="R90" i="4"/>
  <c r="R75" i="4"/>
  <c r="R79" i="4"/>
  <c r="R78" i="4"/>
  <c r="R62" i="4"/>
  <c r="R102" i="4"/>
  <c r="R56" i="4"/>
  <c r="R74" i="4"/>
  <c r="R72" i="4"/>
  <c r="R108" i="4"/>
  <c r="R67" i="4"/>
  <c r="R71" i="4"/>
  <c r="R70" i="4"/>
  <c r="R69" i="4"/>
  <c r="R68" i="4"/>
  <c r="R58" i="4"/>
  <c r="R65" i="4"/>
  <c r="R64" i="4"/>
  <c r="R55" i="4"/>
  <c r="R57" i="4"/>
  <c r="R59" i="4"/>
  <c r="R76" i="4"/>
  <c r="R66" i="4"/>
  <c r="R61" i="4"/>
  <c r="R60" i="4"/>
  <c r="R53" i="4"/>
  <c r="R48" i="4"/>
  <c r="R47" i="4"/>
  <c r="R50" i="4"/>
  <c r="R52" i="4"/>
  <c r="R51" i="4"/>
  <c r="R41" i="4"/>
  <c r="R44" i="4"/>
  <c r="R40" i="4"/>
  <c r="R43" i="4"/>
  <c r="R46" i="4"/>
  <c r="R39" i="4"/>
  <c r="R45" i="4"/>
  <c r="R36" i="4"/>
  <c r="R38" i="4"/>
  <c r="R42" i="4"/>
  <c r="R35" i="4"/>
  <c r="R49" i="4"/>
  <c r="R37" i="4"/>
  <c r="R33" i="4"/>
  <c r="R32" i="4"/>
  <c r="R34" i="4"/>
  <c r="R31" i="4"/>
  <c r="R29" i="4"/>
  <c r="R30" i="4"/>
  <c r="R27" i="4"/>
  <c r="R28" i="4"/>
  <c r="R26" i="4"/>
  <c r="R24" i="4"/>
  <c r="R25" i="4"/>
  <c r="R22" i="4"/>
  <c r="R21" i="4"/>
  <c r="R20" i="4"/>
  <c r="R23" i="4"/>
  <c r="R18" i="4"/>
  <c r="R17" i="4"/>
  <c r="R16" i="4"/>
  <c r="R19" i="4"/>
  <c r="R14" i="4"/>
  <c r="R10" i="4"/>
  <c r="R12" i="4"/>
  <c r="R15" i="4"/>
  <c r="R13" i="4"/>
  <c r="R11" i="4"/>
  <c r="G168" i="4" l="1"/>
  <c r="G161" i="4"/>
  <c r="G169" i="4"/>
  <c r="H168" i="4"/>
  <c r="E168" i="4"/>
  <c r="F168" i="4" s="1"/>
  <c r="E161" i="4"/>
  <c r="F161" i="4" s="1"/>
  <c r="H161" i="4"/>
  <c r="L161" i="4" s="1"/>
  <c r="E169" i="4"/>
  <c r="F169" i="4" s="1"/>
  <c r="H169" i="4"/>
  <c r="I169" i="4" s="1"/>
  <c r="K172" i="4"/>
  <c r="K176" i="4"/>
  <c r="I176" i="4"/>
  <c r="L176" i="4"/>
  <c r="I172" i="4"/>
  <c r="L172" i="4"/>
  <c r="K54" i="4"/>
  <c r="I54" i="4"/>
  <c r="L54" i="4"/>
  <c r="I168" i="4"/>
  <c r="BM185" i="4"/>
  <c r="BF136" i="4"/>
  <c r="BD136" i="4"/>
  <c r="BB136" i="4"/>
  <c r="AZ136" i="4"/>
  <c r="AX136" i="4"/>
  <c r="AV136" i="4"/>
  <c r="AT136" i="4"/>
  <c r="AR136" i="4"/>
  <c r="AP136" i="4"/>
  <c r="AN136" i="4"/>
  <c r="AL136" i="4"/>
  <c r="AJ136" i="4"/>
  <c r="AH136" i="4"/>
  <c r="AF136" i="4"/>
  <c r="AD136" i="4"/>
  <c r="AB136" i="4"/>
  <c r="Z136" i="4"/>
  <c r="X136" i="4"/>
  <c r="V136" i="4"/>
  <c r="T136" i="4"/>
  <c r="BM184" i="4"/>
  <c r="BF122" i="4"/>
  <c r="BD122" i="4"/>
  <c r="BB122" i="4"/>
  <c r="AZ122" i="4"/>
  <c r="AX122" i="4"/>
  <c r="AV122" i="4"/>
  <c r="AT122" i="4"/>
  <c r="AR122" i="4"/>
  <c r="AP122" i="4"/>
  <c r="AN122" i="4"/>
  <c r="AL122" i="4"/>
  <c r="AJ122" i="4"/>
  <c r="AH122" i="4"/>
  <c r="AF122" i="4"/>
  <c r="AD122" i="4"/>
  <c r="AB122" i="4"/>
  <c r="Z122" i="4"/>
  <c r="X122" i="4"/>
  <c r="V122" i="4"/>
  <c r="T122" i="4"/>
  <c r="BM182" i="4"/>
  <c r="BF138" i="4"/>
  <c r="BD138" i="4"/>
  <c r="BB138" i="4"/>
  <c r="AZ138" i="4"/>
  <c r="AX138" i="4"/>
  <c r="AV138" i="4"/>
  <c r="AT138" i="4"/>
  <c r="AR138" i="4"/>
  <c r="AP138" i="4"/>
  <c r="AN138" i="4"/>
  <c r="AL138" i="4"/>
  <c r="AJ138" i="4"/>
  <c r="AH138" i="4"/>
  <c r="AF138" i="4"/>
  <c r="AD138" i="4"/>
  <c r="AB138" i="4"/>
  <c r="Z138" i="4"/>
  <c r="X138" i="4"/>
  <c r="V138" i="4"/>
  <c r="T138" i="4"/>
  <c r="BM181" i="4"/>
  <c r="BF135" i="4"/>
  <c r="BD135" i="4"/>
  <c r="BB135" i="4"/>
  <c r="AZ135" i="4"/>
  <c r="AX135" i="4"/>
  <c r="AV135" i="4"/>
  <c r="AT135" i="4"/>
  <c r="AR135" i="4"/>
  <c r="AP135" i="4"/>
  <c r="AN135" i="4"/>
  <c r="AL135" i="4"/>
  <c r="AJ135" i="4"/>
  <c r="AH135" i="4"/>
  <c r="AF135" i="4"/>
  <c r="AD135" i="4"/>
  <c r="AB135" i="4"/>
  <c r="Z135" i="4"/>
  <c r="X135" i="4"/>
  <c r="V135" i="4"/>
  <c r="T135" i="4"/>
  <c r="BM183" i="4"/>
  <c r="BF133" i="4"/>
  <c r="BD133" i="4"/>
  <c r="BB133" i="4"/>
  <c r="AZ133" i="4"/>
  <c r="AX133" i="4"/>
  <c r="AV133" i="4"/>
  <c r="AT133" i="4"/>
  <c r="AR133" i="4"/>
  <c r="AP133" i="4"/>
  <c r="AN133" i="4"/>
  <c r="AL133" i="4"/>
  <c r="AJ133" i="4"/>
  <c r="AH133" i="4"/>
  <c r="AF133" i="4"/>
  <c r="AD133" i="4"/>
  <c r="AB133" i="4"/>
  <c r="Z133" i="4"/>
  <c r="X133" i="4"/>
  <c r="V133" i="4"/>
  <c r="T133" i="4"/>
  <c r="V195" i="4"/>
  <c r="V189" i="4"/>
  <c r="V188" i="4"/>
  <c r="V187" i="4"/>
  <c r="V186" i="4"/>
  <c r="V185" i="4"/>
  <c r="V184" i="4"/>
  <c r="V183" i="4"/>
  <c r="V139" i="4"/>
  <c r="V116" i="4"/>
  <c r="V182" i="4"/>
  <c r="V181" i="4"/>
  <c r="V180" i="4"/>
  <c r="V191" i="4"/>
  <c r="V178" i="4"/>
  <c r="V179" i="4"/>
  <c r="V175" i="4"/>
  <c r="V163" i="4"/>
  <c r="V174" i="4"/>
  <c r="V173" i="4"/>
  <c r="V158" i="4"/>
  <c r="V171" i="4"/>
  <c r="V167" i="4"/>
  <c r="V131" i="4"/>
  <c r="V151" i="4"/>
  <c r="V166" i="4"/>
  <c r="V165" i="4"/>
  <c r="V164" i="4"/>
  <c r="V146" i="4"/>
  <c r="V130" i="4"/>
  <c r="V162" i="4"/>
  <c r="V194" i="4"/>
  <c r="V160" i="4"/>
  <c r="V190" i="4"/>
  <c r="V101" i="4"/>
  <c r="V155" i="4"/>
  <c r="V153" i="4"/>
  <c r="V152" i="4"/>
  <c r="V150" i="4"/>
  <c r="V82" i="4"/>
  <c r="V86" i="4"/>
  <c r="V148" i="4"/>
  <c r="V170" i="4"/>
  <c r="V141" i="4"/>
  <c r="V147" i="4"/>
  <c r="V145" i="4"/>
  <c r="V144" i="4"/>
  <c r="V192" i="4"/>
  <c r="V143" i="4"/>
  <c r="V142" i="4"/>
  <c r="V137" i="4"/>
  <c r="V140" i="4"/>
  <c r="V193" i="4"/>
  <c r="V109" i="4"/>
  <c r="V132" i="4"/>
  <c r="V74" i="4"/>
  <c r="V128" i="4"/>
  <c r="V127" i="4"/>
  <c r="V154" i="4"/>
  <c r="V126" i="4"/>
  <c r="V123" i="4"/>
  <c r="V125" i="4"/>
  <c r="V124" i="4"/>
  <c r="V149" i="4"/>
  <c r="V121" i="4"/>
  <c r="V120" i="4"/>
  <c r="V119" i="4"/>
  <c r="V159" i="4"/>
  <c r="V114" i="4"/>
  <c r="V134" i="4"/>
  <c r="V115" i="4"/>
  <c r="V113" i="4"/>
  <c r="V112" i="4"/>
  <c r="V111" i="4"/>
  <c r="V110" i="4"/>
  <c r="V156" i="4"/>
  <c r="V107" i="4"/>
  <c r="V92" i="4"/>
  <c r="V95" i="4"/>
  <c r="V63" i="4"/>
  <c r="V106" i="4"/>
  <c r="V105" i="4"/>
  <c r="V104" i="4"/>
  <c r="V100" i="4"/>
  <c r="V118" i="4"/>
  <c r="V117" i="4"/>
  <c r="V73" i="4"/>
  <c r="V93" i="4"/>
  <c r="V99" i="4"/>
  <c r="V98" i="4"/>
  <c r="V103" i="4"/>
  <c r="V55" i="4"/>
  <c r="V96" i="4"/>
  <c r="V88" i="4"/>
  <c r="V94" i="4"/>
  <c r="V87" i="4"/>
  <c r="V68" i="4"/>
  <c r="V78" i="4"/>
  <c r="V91" i="4"/>
  <c r="V77" i="4"/>
  <c r="V97" i="4"/>
  <c r="V84" i="4"/>
  <c r="V83" i="4"/>
  <c r="V89" i="4"/>
  <c r="V81" i="4"/>
  <c r="V80" i="4"/>
  <c r="V90" i="4"/>
  <c r="V75" i="4"/>
  <c r="V72" i="4"/>
  <c r="V65" i="4"/>
  <c r="V79" i="4"/>
  <c r="V85" i="4"/>
  <c r="V58" i="4"/>
  <c r="V57" i="4"/>
  <c r="V56" i="4"/>
  <c r="V108" i="4"/>
  <c r="V67" i="4"/>
  <c r="V71" i="4"/>
  <c r="V62" i="4"/>
  <c r="V70" i="4"/>
  <c r="V69" i="4"/>
  <c r="V102" i="4"/>
  <c r="V47" i="4"/>
  <c r="V64" i="4"/>
  <c r="V60" i="4"/>
  <c r="V59" i="4"/>
  <c r="V76" i="4"/>
  <c r="V66" i="4"/>
  <c r="V61" i="4"/>
  <c r="V53" i="4"/>
  <c r="V48" i="4"/>
  <c r="V50" i="4"/>
  <c r="V52" i="4"/>
  <c r="V51" i="4"/>
  <c r="V38" i="4"/>
  <c r="V41" i="4"/>
  <c r="V44" i="4"/>
  <c r="V40" i="4"/>
  <c r="V43" i="4"/>
  <c r="V46" i="4"/>
  <c r="V45" i="4"/>
  <c r="V36" i="4"/>
  <c r="V39" i="4"/>
  <c r="V42" i="4"/>
  <c r="V35" i="4"/>
  <c r="V49" i="4"/>
  <c r="V37" i="4"/>
  <c r="V33" i="4"/>
  <c r="V32" i="4"/>
  <c r="V31" i="4"/>
  <c r="V34" i="4"/>
  <c r="V26" i="4"/>
  <c r="V29" i="4"/>
  <c r="V25" i="4"/>
  <c r="V30" i="4"/>
  <c r="V27" i="4"/>
  <c r="V28" i="4"/>
  <c r="V22" i="4"/>
  <c r="V24" i="4"/>
  <c r="V21" i="4"/>
  <c r="V20" i="4"/>
  <c r="V23" i="4"/>
  <c r="V18" i="4"/>
  <c r="V17" i="4"/>
  <c r="V16" i="4"/>
  <c r="V19" i="4"/>
  <c r="V14" i="4"/>
  <c r="V10" i="4"/>
  <c r="V12" i="4"/>
  <c r="V15" i="4"/>
  <c r="V13" i="4"/>
  <c r="V11" i="4"/>
  <c r="T195" i="4"/>
  <c r="T189" i="4"/>
  <c r="T188" i="4"/>
  <c r="T187" i="4"/>
  <c r="T186" i="4"/>
  <c r="T185" i="4"/>
  <c r="T184" i="4"/>
  <c r="T183" i="4"/>
  <c r="T139" i="4"/>
  <c r="T116" i="4"/>
  <c r="T182" i="4"/>
  <c r="T181" i="4"/>
  <c r="T180" i="4"/>
  <c r="T191" i="4"/>
  <c r="T178" i="4"/>
  <c r="T179" i="4"/>
  <c r="T175" i="4"/>
  <c r="T163" i="4"/>
  <c r="T174" i="4"/>
  <c r="T173" i="4"/>
  <c r="T158" i="4"/>
  <c r="T171" i="4"/>
  <c r="T167" i="4"/>
  <c r="T131" i="4"/>
  <c r="T151" i="4"/>
  <c r="T166" i="4"/>
  <c r="T165" i="4"/>
  <c r="T164" i="4"/>
  <c r="T146" i="4"/>
  <c r="T130" i="4"/>
  <c r="T162" i="4"/>
  <c r="T194" i="4"/>
  <c r="T160" i="4"/>
  <c r="T190" i="4"/>
  <c r="T101" i="4"/>
  <c r="T155" i="4"/>
  <c r="T153" i="4"/>
  <c r="T152" i="4"/>
  <c r="T150" i="4"/>
  <c r="T82" i="4"/>
  <c r="T86" i="4"/>
  <c r="T148" i="4"/>
  <c r="T170" i="4"/>
  <c r="T141" i="4"/>
  <c r="T147" i="4"/>
  <c r="T145" i="4"/>
  <c r="T144" i="4"/>
  <c r="T192" i="4"/>
  <c r="T143" i="4"/>
  <c r="T142" i="4"/>
  <c r="T137" i="4"/>
  <c r="T140" i="4"/>
  <c r="T193" i="4"/>
  <c r="T109" i="4"/>
  <c r="T132" i="4"/>
  <c r="T74" i="4"/>
  <c r="T128" i="4"/>
  <c r="T127" i="4"/>
  <c r="T154" i="4"/>
  <c r="T126" i="4"/>
  <c r="T123" i="4"/>
  <c r="T125" i="4"/>
  <c r="T124" i="4"/>
  <c r="T149" i="4"/>
  <c r="T121" i="4"/>
  <c r="T120" i="4"/>
  <c r="T119" i="4"/>
  <c r="T159" i="4"/>
  <c r="T114" i="4"/>
  <c r="T134" i="4"/>
  <c r="T115" i="4"/>
  <c r="T113" i="4"/>
  <c r="T112" i="4"/>
  <c r="T111" i="4"/>
  <c r="T110" i="4"/>
  <c r="T156" i="4"/>
  <c r="T107" i="4"/>
  <c r="T92" i="4"/>
  <c r="T95" i="4"/>
  <c r="T63" i="4"/>
  <c r="T106" i="4"/>
  <c r="T105" i="4"/>
  <c r="T104" i="4"/>
  <c r="T100" i="4"/>
  <c r="T118" i="4"/>
  <c r="T117" i="4"/>
  <c r="T73" i="4"/>
  <c r="T93" i="4"/>
  <c r="T99" i="4"/>
  <c r="T98" i="4"/>
  <c r="T103" i="4"/>
  <c r="T55" i="4"/>
  <c r="T96" i="4"/>
  <c r="T88" i="4"/>
  <c r="T94" i="4"/>
  <c r="T87" i="4"/>
  <c r="T68" i="4"/>
  <c r="T78" i="4"/>
  <c r="T91" i="4"/>
  <c r="T77" i="4"/>
  <c r="T97" i="4"/>
  <c r="T84" i="4"/>
  <c r="T83" i="4"/>
  <c r="T89" i="4"/>
  <c r="T81" i="4"/>
  <c r="T80" i="4"/>
  <c r="T90" i="4"/>
  <c r="T75" i="4"/>
  <c r="T72" i="4"/>
  <c r="T65" i="4"/>
  <c r="T79" i="4"/>
  <c r="T85" i="4"/>
  <c r="T58" i="4"/>
  <c r="T57" i="4"/>
  <c r="T56" i="4"/>
  <c r="T108" i="4"/>
  <c r="T67" i="4"/>
  <c r="T71" i="4"/>
  <c r="T62" i="4"/>
  <c r="T70" i="4"/>
  <c r="T69" i="4"/>
  <c r="T102" i="4"/>
  <c r="T47" i="4"/>
  <c r="T64" i="4"/>
  <c r="T60" i="4"/>
  <c r="T59" i="4"/>
  <c r="T76" i="4"/>
  <c r="T66" i="4"/>
  <c r="T61" i="4"/>
  <c r="T53" i="4"/>
  <c r="T48" i="4"/>
  <c r="T50" i="4"/>
  <c r="T52" i="4"/>
  <c r="T51" i="4"/>
  <c r="T38" i="4"/>
  <c r="T41" i="4"/>
  <c r="T44" i="4"/>
  <c r="T40" i="4"/>
  <c r="T43" i="4"/>
  <c r="T46" i="4"/>
  <c r="T45" i="4"/>
  <c r="T36" i="4"/>
  <c r="T39" i="4"/>
  <c r="T42" i="4"/>
  <c r="T35" i="4"/>
  <c r="T49" i="4"/>
  <c r="T37" i="4"/>
  <c r="T33" i="4"/>
  <c r="T32" i="4"/>
  <c r="T31" i="4"/>
  <c r="T34" i="4"/>
  <c r="T26" i="4"/>
  <c r="T29" i="4"/>
  <c r="T25" i="4"/>
  <c r="T30" i="4"/>
  <c r="T27" i="4"/>
  <c r="T28" i="4"/>
  <c r="T22" i="4"/>
  <c r="T24" i="4"/>
  <c r="T21" i="4"/>
  <c r="T20" i="4"/>
  <c r="T23" i="4"/>
  <c r="T18" i="4"/>
  <c r="T17" i="4"/>
  <c r="T16" i="4"/>
  <c r="T19" i="4"/>
  <c r="T14" i="4"/>
  <c r="T10" i="4"/>
  <c r="T12" i="4"/>
  <c r="T15" i="4"/>
  <c r="T13" i="4"/>
  <c r="T11" i="4"/>
  <c r="AZ11" i="4"/>
  <c r="L169" i="4" l="1"/>
  <c r="G136" i="4"/>
  <c r="E135" i="4"/>
  <c r="F135" i="4" s="1"/>
  <c r="G138" i="4"/>
  <c r="H122" i="4"/>
  <c r="L122" i="4" s="1"/>
  <c r="H138" i="4"/>
  <c r="I138" i="4" s="1"/>
  <c r="E133" i="4"/>
  <c r="F133" i="4" s="1"/>
  <c r="E136" i="4"/>
  <c r="F136" i="4" s="1"/>
  <c r="H133" i="4"/>
  <c r="G122" i="4"/>
  <c r="H136" i="4"/>
  <c r="L136" i="4" s="1"/>
  <c r="G135" i="4"/>
  <c r="E138" i="4"/>
  <c r="K138" i="4" s="1"/>
  <c r="G133" i="4"/>
  <c r="H135" i="4"/>
  <c r="L135" i="4" s="1"/>
  <c r="E122" i="4"/>
  <c r="F122" i="4" s="1"/>
  <c r="L168" i="4"/>
  <c r="L133" i="4"/>
  <c r="I161" i="4"/>
  <c r="K169" i="4"/>
  <c r="K168" i="4"/>
  <c r="K161" i="4"/>
  <c r="BF139" i="4"/>
  <c r="BD139" i="4"/>
  <c r="BB139" i="4"/>
  <c r="AZ139" i="4"/>
  <c r="AX139" i="4"/>
  <c r="AV139" i="4"/>
  <c r="AT139" i="4"/>
  <c r="AR139" i="4"/>
  <c r="AP139" i="4"/>
  <c r="AN139" i="4"/>
  <c r="AL139" i="4"/>
  <c r="AJ139" i="4"/>
  <c r="AH139" i="4"/>
  <c r="AF139" i="4"/>
  <c r="AD139" i="4"/>
  <c r="AB139" i="4"/>
  <c r="Z139" i="4"/>
  <c r="X139" i="4"/>
  <c r="BF116" i="4"/>
  <c r="BD116" i="4"/>
  <c r="BB116" i="4"/>
  <c r="AZ116" i="4"/>
  <c r="AX116" i="4"/>
  <c r="AV116" i="4"/>
  <c r="AT116" i="4"/>
  <c r="AR116" i="4"/>
  <c r="AP116" i="4"/>
  <c r="AN116" i="4"/>
  <c r="AL116" i="4"/>
  <c r="AJ116" i="4"/>
  <c r="AH116" i="4"/>
  <c r="AF116" i="4"/>
  <c r="AD116" i="4"/>
  <c r="AB116" i="4"/>
  <c r="Z116" i="4"/>
  <c r="X116" i="4"/>
  <c r="BM195" i="4"/>
  <c r="BF195" i="4"/>
  <c r="BD195" i="4"/>
  <c r="BB195" i="4"/>
  <c r="AZ195" i="4"/>
  <c r="AX195" i="4"/>
  <c r="AV195" i="4"/>
  <c r="AT195" i="4"/>
  <c r="AR195" i="4"/>
  <c r="AP195" i="4"/>
  <c r="AN195" i="4"/>
  <c r="AL195" i="4"/>
  <c r="AJ195" i="4"/>
  <c r="AH195" i="4"/>
  <c r="AF195" i="4"/>
  <c r="AD195" i="4"/>
  <c r="AB195" i="4"/>
  <c r="Z195" i="4"/>
  <c r="X195" i="4"/>
  <c r="K195" i="4"/>
  <c r="G116" i="4" l="1"/>
  <c r="E195" i="4"/>
  <c r="F195" i="4" s="1"/>
  <c r="G195" i="4"/>
  <c r="E139" i="4"/>
  <c r="F139" i="4" s="1"/>
  <c r="H116" i="4"/>
  <c r="I116" i="4" s="1"/>
  <c r="G139" i="4"/>
  <c r="H139" i="4"/>
  <c r="I139" i="4" s="1"/>
  <c r="E116" i="4"/>
  <c r="F116" i="4" s="1"/>
  <c r="H195" i="4"/>
  <c r="L195" i="4" s="1"/>
  <c r="F138" i="4"/>
  <c r="I136" i="4"/>
  <c r="K136" i="4"/>
  <c r="I135" i="4"/>
  <c r="I122" i="4"/>
  <c r="K122" i="4"/>
  <c r="L138" i="4"/>
  <c r="K135" i="4"/>
  <c r="K133" i="4"/>
  <c r="I133" i="4"/>
  <c r="L116" i="4" l="1"/>
  <c r="L139" i="4"/>
  <c r="K116" i="4"/>
  <c r="I195" i="4"/>
  <c r="K139" i="4"/>
  <c r="BF158" i="4" l="1"/>
  <c r="BD158" i="4"/>
  <c r="BB158" i="4"/>
  <c r="AZ158" i="4"/>
  <c r="AX158" i="4"/>
  <c r="AV158" i="4"/>
  <c r="AT158" i="4"/>
  <c r="AR158" i="4"/>
  <c r="AP158" i="4"/>
  <c r="AN158" i="4"/>
  <c r="AL158" i="4"/>
  <c r="AJ158" i="4"/>
  <c r="AH158" i="4"/>
  <c r="AF158" i="4"/>
  <c r="AD158" i="4"/>
  <c r="AB158" i="4"/>
  <c r="Z158" i="4"/>
  <c r="X158" i="4"/>
  <c r="BF101" i="4"/>
  <c r="BD101" i="4"/>
  <c r="BB101" i="4"/>
  <c r="AZ101" i="4"/>
  <c r="AX101" i="4"/>
  <c r="AV101" i="4"/>
  <c r="AT101" i="4"/>
  <c r="AR101" i="4"/>
  <c r="AP101" i="4"/>
  <c r="AN101" i="4"/>
  <c r="AL101" i="4"/>
  <c r="AJ101" i="4"/>
  <c r="AH101" i="4"/>
  <c r="AF101" i="4"/>
  <c r="AD101" i="4"/>
  <c r="AB101" i="4"/>
  <c r="Z101" i="4"/>
  <c r="X101" i="4"/>
  <c r="BF173" i="4"/>
  <c r="BD173" i="4"/>
  <c r="BB173" i="4"/>
  <c r="AZ173" i="4"/>
  <c r="AX173" i="4"/>
  <c r="AV173" i="4"/>
  <c r="AT173" i="4"/>
  <c r="AR173" i="4"/>
  <c r="AP173" i="4"/>
  <c r="AN173" i="4"/>
  <c r="AL173" i="4"/>
  <c r="AJ173" i="4"/>
  <c r="AH173" i="4"/>
  <c r="AF173" i="4"/>
  <c r="AD173" i="4"/>
  <c r="AB173" i="4"/>
  <c r="Z173" i="4"/>
  <c r="X173" i="4"/>
  <c r="X183" i="4"/>
  <c r="X189" i="4"/>
  <c r="X166" i="4"/>
  <c r="X188" i="4"/>
  <c r="X187" i="4"/>
  <c r="X186" i="4"/>
  <c r="X185" i="4"/>
  <c r="X184" i="4"/>
  <c r="X163" i="4"/>
  <c r="X182" i="4"/>
  <c r="X181" i="4"/>
  <c r="X180" i="4"/>
  <c r="X191" i="4"/>
  <c r="X171" i="4"/>
  <c r="X178" i="4"/>
  <c r="X175" i="4"/>
  <c r="X174" i="4"/>
  <c r="X146" i="4"/>
  <c r="X131" i="4"/>
  <c r="X151" i="4"/>
  <c r="X167" i="4"/>
  <c r="X165" i="4"/>
  <c r="X164" i="4"/>
  <c r="X130" i="4"/>
  <c r="X162" i="4"/>
  <c r="X194" i="4"/>
  <c r="X160" i="4"/>
  <c r="X190" i="4"/>
  <c r="X73" i="4"/>
  <c r="X155" i="4"/>
  <c r="X153" i="4"/>
  <c r="X152" i="4"/>
  <c r="X150" i="4"/>
  <c r="X82" i="4"/>
  <c r="X86" i="4"/>
  <c r="X148" i="4"/>
  <c r="X170" i="4"/>
  <c r="X141" i="4"/>
  <c r="X147" i="4"/>
  <c r="X145" i="4"/>
  <c r="X144" i="4"/>
  <c r="X192" i="4"/>
  <c r="X143" i="4"/>
  <c r="X142" i="4"/>
  <c r="X137" i="4"/>
  <c r="X140" i="4"/>
  <c r="X193" i="4"/>
  <c r="X104" i="4"/>
  <c r="X109" i="4"/>
  <c r="X132" i="4"/>
  <c r="X149" i="4"/>
  <c r="X123" i="4"/>
  <c r="X74" i="4"/>
  <c r="X128" i="4"/>
  <c r="X127" i="4"/>
  <c r="X154" i="4"/>
  <c r="X126" i="4"/>
  <c r="X125" i="4"/>
  <c r="X121" i="4"/>
  <c r="X120" i="4"/>
  <c r="X119" i="4"/>
  <c r="X106" i="4"/>
  <c r="X159" i="4"/>
  <c r="X114" i="4"/>
  <c r="X134" i="4"/>
  <c r="X115" i="4"/>
  <c r="X113" i="4"/>
  <c r="X112" i="4"/>
  <c r="X111" i="4"/>
  <c r="X110" i="4"/>
  <c r="X95" i="4"/>
  <c r="X156" i="4"/>
  <c r="X107" i="4"/>
  <c r="X92" i="4"/>
  <c r="X63" i="4"/>
  <c r="X105" i="4"/>
  <c r="X100" i="4"/>
  <c r="X118" i="4"/>
  <c r="X117" i="4"/>
  <c r="X93" i="4"/>
  <c r="X94" i="4"/>
  <c r="X99" i="4"/>
  <c r="X55" i="4"/>
  <c r="X103" i="4"/>
  <c r="X98" i="4"/>
  <c r="X96" i="4"/>
  <c r="X87" i="4"/>
  <c r="X88" i="4"/>
  <c r="X77" i="4"/>
  <c r="X68" i="4"/>
  <c r="X78" i="4"/>
  <c r="X91" i="4"/>
  <c r="X97" i="4"/>
  <c r="X84" i="4"/>
  <c r="X83" i="4"/>
  <c r="X75" i="4"/>
  <c r="X89" i="4"/>
  <c r="X81" i="4"/>
  <c r="X80" i="4"/>
  <c r="X90" i="4"/>
  <c r="X58" i="4"/>
  <c r="X72" i="4"/>
  <c r="X65" i="4"/>
  <c r="X79" i="4"/>
  <c r="X85" i="4"/>
  <c r="X57" i="4"/>
  <c r="X56" i="4"/>
  <c r="X67" i="4"/>
  <c r="X108" i="4"/>
  <c r="X62" i="4"/>
  <c r="X64" i="4"/>
  <c r="X71" i="4"/>
  <c r="X70" i="4"/>
  <c r="X69" i="4"/>
  <c r="X102" i="4"/>
  <c r="X47" i="4"/>
  <c r="X60" i="4"/>
  <c r="X59" i="4"/>
  <c r="X76" i="4"/>
  <c r="X61" i="4"/>
  <c r="X53" i="4"/>
  <c r="X48" i="4"/>
  <c r="X50" i="4"/>
  <c r="X52" i="4"/>
  <c r="X51" i="4"/>
  <c r="X38" i="4"/>
  <c r="X41" i="4"/>
  <c r="X44" i="4"/>
  <c r="X40" i="4"/>
  <c r="X43" i="4"/>
  <c r="X46" i="4"/>
  <c r="X36" i="4"/>
  <c r="X45" i="4"/>
  <c r="X39" i="4"/>
  <c r="X42" i="4"/>
  <c r="X35" i="4"/>
  <c r="X49" i="4"/>
  <c r="X37" i="4"/>
  <c r="X33" i="4"/>
  <c r="X32" i="4"/>
  <c r="X31" i="4"/>
  <c r="X34" i="4"/>
  <c r="X26" i="4"/>
  <c r="X29" i="4"/>
  <c r="X25" i="4"/>
  <c r="X30" i="4"/>
  <c r="X27" i="4"/>
  <c r="X28" i="4"/>
  <c r="X22" i="4"/>
  <c r="X24" i="4"/>
  <c r="X21" i="4"/>
  <c r="X20" i="4"/>
  <c r="X23" i="4"/>
  <c r="X18" i="4"/>
  <c r="X17" i="4"/>
  <c r="X16" i="4"/>
  <c r="X19" i="4"/>
  <c r="X14" i="4"/>
  <c r="X10" i="4"/>
  <c r="X12" i="4"/>
  <c r="X15" i="4"/>
  <c r="X13" i="4"/>
  <c r="X11" i="4"/>
  <c r="E173" i="4" l="1"/>
  <c r="F173" i="4" s="1"/>
  <c r="H173" i="4"/>
  <c r="L173" i="4" s="1"/>
  <c r="G173" i="4"/>
  <c r="H101" i="4"/>
  <c r="L101" i="4" s="1"/>
  <c r="E101" i="4"/>
  <c r="F101" i="4" s="1"/>
  <c r="G101" i="4"/>
  <c r="E158" i="4"/>
  <c r="F158" i="4" s="1"/>
  <c r="H158" i="4"/>
  <c r="I158" i="4" s="1"/>
  <c r="G158" i="4"/>
  <c r="BF189" i="4"/>
  <c r="BD189" i="4"/>
  <c r="BB189" i="4"/>
  <c r="AZ189" i="4"/>
  <c r="AX189" i="4"/>
  <c r="AV189" i="4"/>
  <c r="AT189" i="4"/>
  <c r="AR189" i="4"/>
  <c r="AP189" i="4"/>
  <c r="AN189" i="4"/>
  <c r="AL189" i="4"/>
  <c r="AJ189" i="4"/>
  <c r="AH189" i="4"/>
  <c r="AF189" i="4"/>
  <c r="AD189" i="4"/>
  <c r="AB189" i="4"/>
  <c r="Z189" i="4"/>
  <c r="BF183" i="4"/>
  <c r="BD183" i="4"/>
  <c r="BB183" i="4"/>
  <c r="AZ183" i="4"/>
  <c r="AX183" i="4"/>
  <c r="AV183" i="4"/>
  <c r="AT183" i="4"/>
  <c r="AR183" i="4"/>
  <c r="AP183" i="4"/>
  <c r="AN183" i="4"/>
  <c r="AL183" i="4"/>
  <c r="AJ183" i="4"/>
  <c r="AH183" i="4"/>
  <c r="AF183" i="4"/>
  <c r="AD183" i="4"/>
  <c r="AB183" i="4"/>
  <c r="Z183" i="4"/>
  <c r="G183" i="4" l="1"/>
  <c r="H189" i="4"/>
  <c r="E183" i="4"/>
  <c r="F183" i="4" s="1"/>
  <c r="E189" i="4"/>
  <c r="F189" i="4" s="1"/>
  <c r="G189" i="4"/>
  <c r="H183" i="4"/>
  <c r="I183" i="4" s="1"/>
  <c r="I101" i="4"/>
  <c r="I173" i="4"/>
  <c r="L158" i="4"/>
  <c r="K173" i="4"/>
  <c r="K158" i="4"/>
  <c r="K101" i="4"/>
  <c r="K183" i="4" l="1"/>
  <c r="L183" i="4"/>
  <c r="K189" i="4"/>
  <c r="I189" i="4"/>
  <c r="L189" i="4"/>
  <c r="BM180" i="4" l="1"/>
  <c r="BF182" i="4"/>
  <c r="BD182" i="4"/>
  <c r="BB182" i="4"/>
  <c r="AZ182" i="4"/>
  <c r="AX182" i="4"/>
  <c r="AV182" i="4"/>
  <c r="AT182" i="4"/>
  <c r="AR182" i="4"/>
  <c r="AP182" i="4"/>
  <c r="AN182" i="4"/>
  <c r="AL182" i="4"/>
  <c r="AJ182" i="4"/>
  <c r="AH182" i="4"/>
  <c r="AF182" i="4"/>
  <c r="AD182" i="4"/>
  <c r="AB182" i="4"/>
  <c r="Z182" i="4"/>
  <c r="BM179" i="4"/>
  <c r="BF73" i="4"/>
  <c r="BD73" i="4"/>
  <c r="BB73" i="4"/>
  <c r="AZ73" i="4"/>
  <c r="AX73" i="4"/>
  <c r="AV73" i="4"/>
  <c r="AT73" i="4"/>
  <c r="AR73" i="4"/>
  <c r="AP73" i="4"/>
  <c r="AN73" i="4"/>
  <c r="AL73" i="4"/>
  <c r="AJ73" i="4"/>
  <c r="AH73" i="4"/>
  <c r="AF73" i="4"/>
  <c r="AD73" i="4"/>
  <c r="AB73" i="4"/>
  <c r="Z73" i="4"/>
  <c r="BF166" i="4"/>
  <c r="BD166" i="4"/>
  <c r="BB166" i="4"/>
  <c r="AZ166" i="4"/>
  <c r="AX166" i="4"/>
  <c r="AV166" i="4"/>
  <c r="AT166" i="4"/>
  <c r="AR166" i="4"/>
  <c r="AP166" i="4"/>
  <c r="AN166" i="4"/>
  <c r="AL166" i="4"/>
  <c r="AJ166" i="4"/>
  <c r="AH166" i="4"/>
  <c r="AF166" i="4"/>
  <c r="AD166" i="4"/>
  <c r="AB166" i="4"/>
  <c r="Z166" i="4"/>
  <c r="Z188" i="4"/>
  <c r="Z178" i="4"/>
  <c r="Z187" i="4"/>
  <c r="Z186" i="4"/>
  <c r="Z185" i="4"/>
  <c r="Z184" i="4"/>
  <c r="Z163" i="4"/>
  <c r="Z179" i="4"/>
  <c r="Z181" i="4"/>
  <c r="Z180" i="4"/>
  <c r="Z191" i="4"/>
  <c r="Z171" i="4"/>
  <c r="Z175" i="4"/>
  <c r="Z146" i="4"/>
  <c r="Z131" i="4"/>
  <c r="Z174" i="4"/>
  <c r="Z151" i="4"/>
  <c r="Z167" i="4"/>
  <c r="Z165" i="4"/>
  <c r="Z164" i="4"/>
  <c r="Z130" i="4"/>
  <c r="Z162" i="4"/>
  <c r="Z194" i="4"/>
  <c r="Z160" i="4"/>
  <c r="Z190" i="4"/>
  <c r="Z86" i="4"/>
  <c r="Z155" i="4"/>
  <c r="Z153" i="4"/>
  <c r="Z152" i="4"/>
  <c r="Z150" i="4"/>
  <c r="Z82" i="4"/>
  <c r="Z141" i="4"/>
  <c r="Z148" i="4"/>
  <c r="Z170" i="4"/>
  <c r="Z147" i="4"/>
  <c r="Z145" i="4"/>
  <c r="Z144" i="4"/>
  <c r="Z192" i="4"/>
  <c r="Z142" i="4"/>
  <c r="Z137" i="4"/>
  <c r="Z140" i="4"/>
  <c r="Z193" i="4"/>
  <c r="Z109" i="4"/>
  <c r="Z132" i="4"/>
  <c r="Z149" i="4"/>
  <c r="Z104" i="4"/>
  <c r="Z128" i="4"/>
  <c r="Z123" i="4"/>
  <c r="Z127" i="4"/>
  <c r="Z126" i="4"/>
  <c r="Z74" i="4"/>
  <c r="Z125" i="4"/>
  <c r="Z124" i="4"/>
  <c r="Z121" i="4"/>
  <c r="Z120" i="4"/>
  <c r="Z119" i="4"/>
  <c r="Z106" i="4"/>
  <c r="Z105" i="4"/>
  <c r="Z154" i="4"/>
  <c r="Z159" i="4"/>
  <c r="Z114" i="4"/>
  <c r="Z115" i="4"/>
  <c r="Z134" i="4"/>
  <c r="Z117" i="4"/>
  <c r="Z111" i="4"/>
  <c r="Z110" i="4"/>
  <c r="Z113" i="4"/>
  <c r="Z112" i="4"/>
  <c r="Z95" i="4"/>
  <c r="Z156" i="4"/>
  <c r="Z107" i="4"/>
  <c r="Z92" i="4"/>
  <c r="Z143" i="4"/>
  <c r="Z63" i="4"/>
  <c r="Z100" i="4"/>
  <c r="Z55" i="4"/>
  <c r="Z118" i="4"/>
  <c r="Z99" i="4"/>
  <c r="Z98" i="4"/>
  <c r="Z103" i="4"/>
  <c r="Z96" i="4"/>
  <c r="Z87" i="4"/>
  <c r="Z88" i="4"/>
  <c r="Z71" i="4"/>
  <c r="Z77" i="4"/>
  <c r="Z93" i="4"/>
  <c r="Z68" i="4"/>
  <c r="Z58" i="4"/>
  <c r="Z94" i="4"/>
  <c r="Z65" i="4"/>
  <c r="Z81" i="4"/>
  <c r="Z97" i="4"/>
  <c r="Z84" i="4"/>
  <c r="Z83" i="4"/>
  <c r="Z75" i="4"/>
  <c r="Z89" i="4"/>
  <c r="Z80" i="4"/>
  <c r="Z90" i="4"/>
  <c r="Z78" i="4"/>
  <c r="Z91" i="4"/>
  <c r="Z72" i="4"/>
  <c r="Z79" i="4"/>
  <c r="Z85" i="4"/>
  <c r="Z57" i="4"/>
  <c r="Z56" i="4"/>
  <c r="Z67" i="4"/>
  <c r="Z108" i="4"/>
  <c r="Z64" i="4"/>
  <c r="Z62" i="4"/>
  <c r="Z69" i="4"/>
  <c r="Z102" i="4"/>
  <c r="Z70" i="4"/>
  <c r="Z61" i="4"/>
  <c r="Z47" i="4"/>
  <c r="Z60" i="4"/>
  <c r="Z59" i="4"/>
  <c r="Z76" i="4"/>
  <c r="Z48" i="4"/>
  <c r="Z66" i="4"/>
  <c r="Z53" i="4"/>
  <c r="Z52" i="4"/>
  <c r="Z50" i="4"/>
  <c r="Z51" i="4"/>
  <c r="Z36" i="4"/>
  <c r="Z41" i="4"/>
  <c r="Z38" i="4"/>
  <c r="Z40" i="4"/>
  <c r="Z43" i="4"/>
  <c r="Z46" i="4"/>
  <c r="Z44" i="4"/>
  <c r="Z45" i="4"/>
  <c r="Z39" i="4"/>
  <c r="Z42" i="4"/>
  <c r="Z49" i="4"/>
  <c r="Z33" i="4"/>
  <c r="Z35" i="4"/>
  <c r="Z32" i="4"/>
  <c r="Z37" i="4"/>
  <c r="Z31" i="4"/>
  <c r="Z26" i="4"/>
  <c r="Z29" i="4"/>
  <c r="Z34" i="4"/>
  <c r="Z27" i="4"/>
  <c r="Z30" i="4"/>
  <c r="Z25" i="4"/>
  <c r="Z28" i="4"/>
  <c r="Z21" i="4"/>
  <c r="Z22" i="4"/>
  <c r="Z24" i="4"/>
  <c r="Z20" i="4"/>
  <c r="Z18" i="4"/>
  <c r="Z23" i="4"/>
  <c r="Z17" i="4"/>
  <c r="Z16" i="4"/>
  <c r="Z12" i="4"/>
  <c r="Z19" i="4"/>
  <c r="Z15" i="4"/>
  <c r="Z14" i="4"/>
  <c r="Z13" i="4"/>
  <c r="Z10" i="4"/>
  <c r="Z11" i="4"/>
  <c r="H166" i="4" l="1"/>
  <c r="E166" i="4"/>
  <c r="F166" i="4" s="1"/>
  <c r="G166" i="4"/>
  <c r="E73" i="4"/>
  <c r="F73" i="4" s="1"/>
  <c r="H73" i="4"/>
  <c r="L73" i="4" s="1"/>
  <c r="G73" i="4"/>
  <c r="E182" i="4"/>
  <c r="F182" i="4" s="1"/>
  <c r="H182" i="4"/>
  <c r="L182" i="4" s="1"/>
  <c r="G182" i="4"/>
  <c r="I166" i="4"/>
  <c r="BM178" i="4"/>
  <c r="BF179" i="4"/>
  <c r="BD179" i="4"/>
  <c r="BB179" i="4"/>
  <c r="AZ179" i="4"/>
  <c r="AX179" i="4"/>
  <c r="AV179" i="4"/>
  <c r="AT179" i="4"/>
  <c r="AR179" i="4"/>
  <c r="AP179" i="4"/>
  <c r="AN179" i="4"/>
  <c r="AL179" i="4"/>
  <c r="AJ179" i="4"/>
  <c r="AH179" i="4"/>
  <c r="AF179" i="4"/>
  <c r="AD179" i="4"/>
  <c r="AB179" i="4"/>
  <c r="BM177" i="4"/>
  <c r="BF181" i="4"/>
  <c r="BD181" i="4"/>
  <c r="BB181" i="4"/>
  <c r="AZ181" i="4"/>
  <c r="AX181" i="4"/>
  <c r="AV181" i="4"/>
  <c r="AT181" i="4"/>
  <c r="AR181" i="4"/>
  <c r="AP181" i="4"/>
  <c r="AN181" i="4"/>
  <c r="AL181" i="4"/>
  <c r="AJ181" i="4"/>
  <c r="AH181" i="4"/>
  <c r="AF181" i="4"/>
  <c r="AD181" i="4"/>
  <c r="AB181" i="4"/>
  <c r="BM175" i="4"/>
  <c r="BF128" i="4"/>
  <c r="BD128" i="4"/>
  <c r="BB128" i="4"/>
  <c r="AZ128" i="4"/>
  <c r="AX128" i="4"/>
  <c r="AV128" i="4"/>
  <c r="AT128" i="4"/>
  <c r="AR128" i="4"/>
  <c r="AP128" i="4"/>
  <c r="AN128" i="4"/>
  <c r="AL128" i="4"/>
  <c r="AJ128" i="4"/>
  <c r="AH128" i="4"/>
  <c r="AF128" i="4"/>
  <c r="AD128" i="4"/>
  <c r="AB128" i="4"/>
  <c r="BM174" i="4"/>
  <c r="BF121" i="4"/>
  <c r="BD121" i="4"/>
  <c r="BB121" i="4"/>
  <c r="AZ121" i="4"/>
  <c r="AX121" i="4"/>
  <c r="AV121" i="4"/>
  <c r="AT121" i="4"/>
  <c r="AR121" i="4"/>
  <c r="AP121" i="4"/>
  <c r="AN121" i="4"/>
  <c r="AL121" i="4"/>
  <c r="AJ121" i="4"/>
  <c r="AH121" i="4"/>
  <c r="AF121" i="4"/>
  <c r="AD121" i="4"/>
  <c r="AB121" i="4"/>
  <c r="BM176" i="4"/>
  <c r="BF160" i="4"/>
  <c r="BD160" i="4"/>
  <c r="BB160" i="4"/>
  <c r="AZ160" i="4"/>
  <c r="AX160" i="4"/>
  <c r="AV160" i="4"/>
  <c r="AT160" i="4"/>
  <c r="AR160" i="4"/>
  <c r="AP160" i="4"/>
  <c r="AN160" i="4"/>
  <c r="AL160" i="4"/>
  <c r="AJ160" i="4"/>
  <c r="AH160" i="4"/>
  <c r="AF160" i="4"/>
  <c r="AD160" i="4"/>
  <c r="AB160" i="4"/>
  <c r="AB188" i="4"/>
  <c r="AB178" i="4"/>
  <c r="AB187" i="4"/>
  <c r="AB186" i="4"/>
  <c r="AB185" i="4"/>
  <c r="AB184" i="4"/>
  <c r="AB180" i="4"/>
  <c r="AB146" i="4"/>
  <c r="AB191" i="4"/>
  <c r="AB171" i="4"/>
  <c r="AB86" i="4"/>
  <c r="AB175" i="4"/>
  <c r="AB151" i="4"/>
  <c r="AB131" i="4"/>
  <c r="AB174" i="4"/>
  <c r="AB163" i="4"/>
  <c r="AB167" i="4"/>
  <c r="AB165" i="4"/>
  <c r="AB164" i="4"/>
  <c r="AB130" i="4"/>
  <c r="AB162" i="4"/>
  <c r="AB194" i="4"/>
  <c r="AB155" i="4"/>
  <c r="AB153" i="4"/>
  <c r="AB152" i="4"/>
  <c r="AB150" i="4"/>
  <c r="AB82" i="4"/>
  <c r="AB148" i="4"/>
  <c r="AB170" i="4"/>
  <c r="AB147" i="4"/>
  <c r="AB47" i="4"/>
  <c r="AB145" i="4"/>
  <c r="AB144" i="4"/>
  <c r="AB192" i="4"/>
  <c r="AB190" i="4"/>
  <c r="AB137" i="4"/>
  <c r="AB140" i="4"/>
  <c r="AB124" i="4"/>
  <c r="AB193" i="4"/>
  <c r="AB141" i="4"/>
  <c r="AB109" i="4"/>
  <c r="AB132" i="4"/>
  <c r="AB149" i="4"/>
  <c r="AB104" i="4"/>
  <c r="AB55" i="4"/>
  <c r="AB142" i="4"/>
  <c r="AB123" i="4"/>
  <c r="AB127" i="4"/>
  <c r="AB126" i="4"/>
  <c r="AB74" i="4"/>
  <c r="AB125" i="4"/>
  <c r="AB119" i="4"/>
  <c r="AB106" i="4"/>
  <c r="AB107" i="4"/>
  <c r="AB105" i="4"/>
  <c r="AB154" i="4"/>
  <c r="AB114" i="4"/>
  <c r="AB115" i="4"/>
  <c r="AB134" i="4"/>
  <c r="AB117" i="4"/>
  <c r="AB111" i="4"/>
  <c r="AB112" i="4"/>
  <c r="AB120" i="4"/>
  <c r="AB110" i="4"/>
  <c r="AB95" i="4"/>
  <c r="AB65" i="4"/>
  <c r="AB100" i="4"/>
  <c r="AB156" i="4"/>
  <c r="AB92" i="4"/>
  <c r="AB143" i="4"/>
  <c r="AB118" i="4"/>
  <c r="AB99" i="4"/>
  <c r="AB113" i="4"/>
  <c r="AB87" i="4"/>
  <c r="AB77" i="4"/>
  <c r="AB98" i="4"/>
  <c r="AB103" i="4"/>
  <c r="AB96" i="4"/>
  <c r="AB159" i="4"/>
  <c r="AB88" i="4"/>
  <c r="AB71" i="4"/>
  <c r="AB79" i="4"/>
  <c r="AB63" i="4"/>
  <c r="AB68" i="4"/>
  <c r="AB58" i="4"/>
  <c r="AB75" i="4"/>
  <c r="AB94" i="4"/>
  <c r="AB93" i="4"/>
  <c r="AB81" i="4"/>
  <c r="AB97" i="4"/>
  <c r="AB84" i="4"/>
  <c r="AB83" i="4"/>
  <c r="AB89" i="4"/>
  <c r="AB80" i="4"/>
  <c r="AB90" i="4"/>
  <c r="AB78" i="4"/>
  <c r="AB91" i="4"/>
  <c r="AB62" i="4"/>
  <c r="AB72" i="4"/>
  <c r="AB67" i="4"/>
  <c r="AB56" i="4"/>
  <c r="AB85" i="4"/>
  <c r="AB57" i="4"/>
  <c r="AB108" i="4"/>
  <c r="AB64" i="4"/>
  <c r="AB102" i="4"/>
  <c r="AB70" i="4"/>
  <c r="AB61" i="4"/>
  <c r="AB59" i="4"/>
  <c r="AB60" i="4"/>
  <c r="AB66" i="4"/>
  <c r="AB76" i="4"/>
  <c r="AB48" i="4"/>
  <c r="AB69" i="4"/>
  <c r="AB53" i="4"/>
  <c r="AB50" i="4"/>
  <c r="AB52" i="4"/>
  <c r="AB51" i="4"/>
  <c r="AB41" i="4"/>
  <c r="AB36" i="4"/>
  <c r="AB39" i="4"/>
  <c r="AB43" i="4"/>
  <c r="AB40" i="4"/>
  <c r="AB46" i="4"/>
  <c r="AB45" i="4"/>
  <c r="AB44" i="4"/>
  <c r="AB42" i="4"/>
  <c r="AB38" i="4"/>
  <c r="AB33" i="4"/>
  <c r="AB31" i="4"/>
  <c r="AB37" i="4"/>
  <c r="AB49" i="4"/>
  <c r="AB25" i="4"/>
  <c r="AB30" i="4"/>
  <c r="AB34" i="4"/>
  <c r="AB29" i="4"/>
  <c r="AB32" i="4"/>
  <c r="AB35" i="4"/>
  <c r="AB26" i="4"/>
  <c r="AB28" i="4"/>
  <c r="AB22" i="4"/>
  <c r="AB24" i="4"/>
  <c r="AB21" i="4"/>
  <c r="AB27" i="4"/>
  <c r="AB18" i="4"/>
  <c r="AB20" i="4"/>
  <c r="AB23" i="4"/>
  <c r="AB12" i="4"/>
  <c r="AB17" i="4"/>
  <c r="AB16" i="4"/>
  <c r="AB15" i="4"/>
  <c r="AB14" i="4"/>
  <c r="AB13" i="4"/>
  <c r="AB11" i="4"/>
  <c r="AB19" i="4"/>
  <c r="AB10" i="4"/>
  <c r="H121" i="4" l="1"/>
  <c r="E181" i="4"/>
  <c r="F181" i="4" s="1"/>
  <c r="G179" i="4"/>
  <c r="H179" i="4"/>
  <c r="E128" i="4"/>
  <c r="F128" i="4" s="1"/>
  <c r="E160" i="4"/>
  <c r="F160" i="4" s="1"/>
  <c r="G160" i="4"/>
  <c r="E179" i="4"/>
  <c r="F179" i="4" s="1"/>
  <c r="G121" i="4"/>
  <c r="G128" i="4"/>
  <c r="G181" i="4"/>
  <c r="E121" i="4"/>
  <c r="F121" i="4" s="1"/>
  <c r="H160" i="4"/>
  <c r="L160" i="4" s="1"/>
  <c r="H128" i="4"/>
  <c r="I128" i="4" s="1"/>
  <c r="H181" i="4"/>
  <c r="I179" i="4"/>
  <c r="L181" i="4"/>
  <c r="L121" i="4"/>
  <c r="K166" i="4"/>
  <c r="I73" i="4"/>
  <c r="I182" i="4"/>
  <c r="L166" i="4"/>
  <c r="K182" i="4"/>
  <c r="K73" i="4"/>
  <c r="BF180" i="4"/>
  <c r="BD180" i="4"/>
  <c r="BB180" i="4"/>
  <c r="AZ180" i="4"/>
  <c r="AX180" i="4"/>
  <c r="AV180" i="4"/>
  <c r="AT180" i="4"/>
  <c r="AR180" i="4"/>
  <c r="AP180" i="4"/>
  <c r="AN180" i="4"/>
  <c r="AL180" i="4"/>
  <c r="AJ180" i="4"/>
  <c r="AH180" i="4"/>
  <c r="AF180" i="4"/>
  <c r="AD180" i="4"/>
  <c r="BF109" i="4"/>
  <c r="BD109" i="4"/>
  <c r="BB109" i="4"/>
  <c r="AZ109" i="4"/>
  <c r="AX109" i="4"/>
  <c r="AV109" i="4"/>
  <c r="AT109" i="4"/>
  <c r="AR109" i="4"/>
  <c r="AP109" i="4"/>
  <c r="AN109" i="4"/>
  <c r="AL109" i="4"/>
  <c r="AJ109" i="4"/>
  <c r="AH109" i="4"/>
  <c r="AF109" i="4"/>
  <c r="AD109" i="4"/>
  <c r="BF188" i="4"/>
  <c r="BD188" i="4"/>
  <c r="BB188" i="4"/>
  <c r="AZ188" i="4"/>
  <c r="AX188" i="4"/>
  <c r="AV188" i="4"/>
  <c r="AT188" i="4"/>
  <c r="AR188" i="4"/>
  <c r="AP188" i="4"/>
  <c r="AN188" i="4"/>
  <c r="AL188" i="4"/>
  <c r="AJ188" i="4"/>
  <c r="AH188" i="4"/>
  <c r="AF188" i="4"/>
  <c r="AD188" i="4"/>
  <c r="AD178" i="4"/>
  <c r="AD187" i="4"/>
  <c r="AD186" i="4"/>
  <c r="AD185" i="4"/>
  <c r="AD184" i="4"/>
  <c r="AD124" i="4"/>
  <c r="AD151" i="4"/>
  <c r="AD86" i="4"/>
  <c r="AD146" i="4"/>
  <c r="AD191" i="4"/>
  <c r="AD171" i="4"/>
  <c r="AD175" i="4"/>
  <c r="AD131" i="4"/>
  <c r="AD174" i="4"/>
  <c r="AD163" i="4"/>
  <c r="AD167" i="4"/>
  <c r="AD165" i="4"/>
  <c r="AD164" i="4"/>
  <c r="AD130" i="4"/>
  <c r="AD162" i="4"/>
  <c r="AD194" i="4"/>
  <c r="AD155" i="4"/>
  <c r="AD153" i="4"/>
  <c r="AD152" i="4"/>
  <c r="AD150" i="4"/>
  <c r="AD82" i="4"/>
  <c r="AD148" i="4"/>
  <c r="AD170" i="4"/>
  <c r="AD147" i="4"/>
  <c r="AD47" i="4"/>
  <c r="AD145" i="4"/>
  <c r="AD144" i="4"/>
  <c r="AD192" i="4"/>
  <c r="AD190" i="4"/>
  <c r="AD140" i="4"/>
  <c r="AD137" i="4"/>
  <c r="AD141" i="4"/>
  <c r="AD193" i="4"/>
  <c r="AD104" i="4"/>
  <c r="AD111" i="4"/>
  <c r="AD132" i="4"/>
  <c r="AD120" i="4"/>
  <c r="AD149" i="4"/>
  <c r="AD55" i="4"/>
  <c r="AD142" i="4"/>
  <c r="AD123" i="4"/>
  <c r="AD127" i="4"/>
  <c r="AD126" i="4"/>
  <c r="AD74" i="4"/>
  <c r="AD125" i="4"/>
  <c r="AD100" i="4"/>
  <c r="AD119" i="4"/>
  <c r="AD106" i="4"/>
  <c r="AD107" i="4"/>
  <c r="AD105" i="4"/>
  <c r="AD154" i="4"/>
  <c r="AD87" i="4"/>
  <c r="AD114" i="4"/>
  <c r="AD115" i="4"/>
  <c r="AD134" i="4"/>
  <c r="AD117" i="4"/>
  <c r="AD112" i="4"/>
  <c r="AD110" i="4"/>
  <c r="AD95" i="4"/>
  <c r="AD65" i="4"/>
  <c r="AD103" i="4"/>
  <c r="AD92" i="4"/>
  <c r="AD156" i="4"/>
  <c r="AD143" i="4"/>
  <c r="AD118" i="4"/>
  <c r="AD99" i="4"/>
  <c r="AD113" i="4"/>
  <c r="AD77" i="4"/>
  <c r="AD71" i="4"/>
  <c r="AD98" i="4"/>
  <c r="AD96" i="4"/>
  <c r="AD159" i="4"/>
  <c r="AD88" i="4"/>
  <c r="AD79" i="4"/>
  <c r="AD63" i="4"/>
  <c r="AD80" i="4"/>
  <c r="AD68" i="4"/>
  <c r="AD58" i="4"/>
  <c r="AD75" i="4"/>
  <c r="AD94" i="4"/>
  <c r="AD93" i="4"/>
  <c r="AD81" i="4"/>
  <c r="AD97" i="4"/>
  <c r="AD84" i="4"/>
  <c r="AD83" i="4"/>
  <c r="AD78" i="4"/>
  <c r="AD89" i="4"/>
  <c r="AD90" i="4"/>
  <c r="AD91" i="4"/>
  <c r="AD62" i="4"/>
  <c r="AD72" i="4"/>
  <c r="AD64" i="4"/>
  <c r="AD67" i="4"/>
  <c r="AD36" i="4"/>
  <c r="AD56" i="4"/>
  <c r="AD85" i="4"/>
  <c r="AD76" i="4"/>
  <c r="AD57" i="4"/>
  <c r="AD108" i="4"/>
  <c r="AD61" i="4"/>
  <c r="AD66" i="4"/>
  <c r="AD102" i="4"/>
  <c r="AD70" i="4"/>
  <c r="AD59" i="4"/>
  <c r="AD60" i="4"/>
  <c r="AD69" i="4"/>
  <c r="AD48" i="4"/>
  <c r="AD53" i="4"/>
  <c r="AD50" i="4"/>
  <c r="AD52" i="4"/>
  <c r="AD41" i="4"/>
  <c r="AD51" i="4"/>
  <c r="AD39" i="4"/>
  <c r="AD43" i="4"/>
  <c r="AD40" i="4"/>
  <c r="AD46" i="4"/>
  <c r="AD45" i="4"/>
  <c r="AD44" i="4"/>
  <c r="AD38" i="4"/>
  <c r="AD33" i="4"/>
  <c r="AD42" i="4"/>
  <c r="AD37" i="4"/>
  <c r="AD31" i="4"/>
  <c r="AD25" i="4"/>
  <c r="AD30" i="4"/>
  <c r="AD49" i="4"/>
  <c r="AD29" i="4"/>
  <c r="AD34" i="4"/>
  <c r="AD32" i="4"/>
  <c r="AD35" i="4"/>
  <c r="AD26" i="4"/>
  <c r="AD28" i="4"/>
  <c r="AD24" i="4"/>
  <c r="AD22" i="4"/>
  <c r="AD21" i="4"/>
  <c r="AD27" i="4"/>
  <c r="AD18" i="4"/>
  <c r="AD17" i="4"/>
  <c r="AD12" i="4"/>
  <c r="AD20" i="4"/>
  <c r="AD23" i="4"/>
  <c r="AD16" i="4"/>
  <c r="AD15" i="4"/>
  <c r="AD14" i="4"/>
  <c r="AD10" i="4"/>
  <c r="AD13" i="4"/>
  <c r="AD11" i="4"/>
  <c r="AD19" i="4"/>
  <c r="AF19" i="4"/>
  <c r="AF11" i="4"/>
  <c r="AF13" i="4"/>
  <c r="AF10" i="4"/>
  <c r="AF14" i="4"/>
  <c r="AF15" i="4"/>
  <c r="AF16" i="4"/>
  <c r="AF23" i="4"/>
  <c r="AF20" i="4"/>
  <c r="AF12" i="4"/>
  <c r="AF17" i="4"/>
  <c r="AF18" i="4"/>
  <c r="AF27" i="4"/>
  <c r="AF21" i="4"/>
  <c r="AF22" i="4"/>
  <c r="AF24" i="4"/>
  <c r="AF28" i="4"/>
  <c r="AF26" i="4"/>
  <c r="AF35" i="4"/>
  <c r="AF32" i="4"/>
  <c r="AF34" i="4"/>
  <c r="AF29" i="4"/>
  <c r="AF49" i="4"/>
  <c r="AF30" i="4"/>
  <c r="AF25" i="4"/>
  <c r="AF31" i="4"/>
  <c r="AF37" i="4"/>
  <c r="AF42" i="4"/>
  <c r="AF33" i="4"/>
  <c r="AF38" i="4"/>
  <c r="AF44" i="4"/>
  <c r="AF45" i="4"/>
  <c r="AF46" i="4"/>
  <c r="AF40" i="4"/>
  <c r="AF43" i="4"/>
  <c r="AF39" i="4"/>
  <c r="AF51" i="4"/>
  <c r="AF41" i="4"/>
  <c r="AF52" i="4"/>
  <c r="AF50" i="4"/>
  <c r="AF53" i="4"/>
  <c r="AF48" i="4"/>
  <c r="AF69" i="4"/>
  <c r="AF60" i="4"/>
  <c r="AF59" i="4"/>
  <c r="AF70" i="4"/>
  <c r="AF102" i="4"/>
  <c r="AF66" i="4"/>
  <c r="AF61" i="4"/>
  <c r="AF108" i="4"/>
  <c r="AF57" i="4"/>
  <c r="AF76" i="4"/>
  <c r="AF85" i="4"/>
  <c r="AF56" i="4"/>
  <c r="AF36" i="4"/>
  <c r="AF67" i="4"/>
  <c r="AF64" i="4"/>
  <c r="AF72" i="4"/>
  <c r="AF62" i="4"/>
  <c r="AF91" i="4"/>
  <c r="AF90" i="4"/>
  <c r="AF89" i="4"/>
  <c r="AF78" i="4"/>
  <c r="AF83" i="4"/>
  <c r="AF84" i="4"/>
  <c r="AF97" i="4"/>
  <c r="AF81" i="4"/>
  <c r="AF93" i="4"/>
  <c r="AF94" i="4"/>
  <c r="AF75" i="4"/>
  <c r="AF58" i="4"/>
  <c r="AF68" i="4"/>
  <c r="AF80" i="4"/>
  <c r="AF63" i="4"/>
  <c r="AF79" i="4"/>
  <c r="AF88" i="4"/>
  <c r="AF159" i="4"/>
  <c r="AF96" i="4"/>
  <c r="AF98" i="4"/>
  <c r="AF71" i="4"/>
  <c r="AF77" i="4"/>
  <c r="AF113" i="4"/>
  <c r="AF99" i="4"/>
  <c r="AF118" i="4"/>
  <c r="AF143" i="4"/>
  <c r="AF156" i="4"/>
  <c r="AF92" i="4"/>
  <c r="AF103" i="4"/>
  <c r="AF65" i="4"/>
  <c r="AF95" i="4"/>
  <c r="AF110" i="4"/>
  <c r="AF112" i="4"/>
  <c r="AF117" i="4"/>
  <c r="AF134" i="4"/>
  <c r="AF115" i="4"/>
  <c r="AF114" i="4"/>
  <c r="AF87" i="4"/>
  <c r="AF154" i="4"/>
  <c r="AF105" i="4"/>
  <c r="AF107" i="4"/>
  <c r="AF106" i="4"/>
  <c r="AF119" i="4"/>
  <c r="AF100" i="4"/>
  <c r="AF125" i="4"/>
  <c r="AF74" i="4"/>
  <c r="AF126" i="4"/>
  <c r="AF127" i="4"/>
  <c r="AF123" i="4"/>
  <c r="AF142" i="4"/>
  <c r="AF55" i="4"/>
  <c r="AF149" i="4"/>
  <c r="AF120" i="4"/>
  <c r="AF132" i="4"/>
  <c r="AF111" i="4"/>
  <c r="AF104" i="4"/>
  <c r="AF193" i="4"/>
  <c r="AF141" i="4"/>
  <c r="AF137" i="4"/>
  <c r="AF140" i="4"/>
  <c r="AF190" i="4"/>
  <c r="AF192" i="4"/>
  <c r="AF144" i="4"/>
  <c r="AF145" i="4"/>
  <c r="AF47" i="4"/>
  <c r="AF147" i="4"/>
  <c r="AF170" i="4"/>
  <c r="AF148" i="4"/>
  <c r="AF82" i="4"/>
  <c r="AF150" i="4"/>
  <c r="AF152" i="4"/>
  <c r="AF153" i="4"/>
  <c r="AF155" i="4"/>
  <c r="AF194" i="4"/>
  <c r="AF162" i="4"/>
  <c r="AF130" i="4"/>
  <c r="AF164" i="4"/>
  <c r="AF165" i="4"/>
  <c r="AF167" i="4"/>
  <c r="AF163" i="4"/>
  <c r="AF174" i="4"/>
  <c r="AF131" i="4"/>
  <c r="AF175" i="4"/>
  <c r="AF171" i="4"/>
  <c r="AF191" i="4"/>
  <c r="AF146" i="4"/>
  <c r="AF86" i="4"/>
  <c r="AF151" i="4"/>
  <c r="AF184" i="4"/>
  <c r="AF185" i="4"/>
  <c r="AF186" i="4"/>
  <c r="AF187" i="4"/>
  <c r="AF178" i="4"/>
  <c r="H188" i="4" l="1"/>
  <c r="E180" i="4"/>
  <c r="F180" i="4" s="1"/>
  <c r="E109" i="4"/>
  <c r="E188" i="4"/>
  <c r="F188" i="4" s="1"/>
  <c r="G180" i="4"/>
  <c r="H109" i="4"/>
  <c r="L109" i="4" s="1"/>
  <c r="G109" i="4"/>
  <c r="G188" i="4"/>
  <c r="H180" i="4"/>
  <c r="I180" i="4" s="1"/>
  <c r="L188" i="4"/>
  <c r="L128" i="4"/>
  <c r="L179" i="4"/>
  <c r="I121" i="4"/>
  <c r="K179" i="4"/>
  <c r="I181" i="4"/>
  <c r="K181" i="4"/>
  <c r="I160" i="4"/>
  <c r="K160" i="4"/>
  <c r="K128" i="4"/>
  <c r="K121" i="4"/>
  <c r="BF178" i="4"/>
  <c r="BD178" i="4"/>
  <c r="BB178" i="4"/>
  <c r="AZ178" i="4"/>
  <c r="AX178" i="4"/>
  <c r="AV178" i="4"/>
  <c r="AT178" i="4"/>
  <c r="AR178" i="4"/>
  <c r="AP178" i="4"/>
  <c r="AN178" i="4"/>
  <c r="AL178" i="4"/>
  <c r="AJ178" i="4"/>
  <c r="AH178" i="4"/>
  <c r="BF151" i="4"/>
  <c r="BD151" i="4"/>
  <c r="BB151" i="4"/>
  <c r="AZ151" i="4"/>
  <c r="AX151" i="4"/>
  <c r="AV151" i="4"/>
  <c r="AT151" i="4"/>
  <c r="AR151" i="4"/>
  <c r="AP151" i="4"/>
  <c r="AN151" i="4"/>
  <c r="AL151" i="4"/>
  <c r="AJ151" i="4"/>
  <c r="AH151" i="4"/>
  <c r="BF187" i="4"/>
  <c r="BD187" i="4"/>
  <c r="BB187" i="4"/>
  <c r="AZ187" i="4"/>
  <c r="AX187" i="4"/>
  <c r="AV187" i="4"/>
  <c r="AT187" i="4"/>
  <c r="AR187" i="4"/>
  <c r="AP187" i="4"/>
  <c r="AN187" i="4"/>
  <c r="AL187" i="4"/>
  <c r="AJ187" i="4"/>
  <c r="AH187" i="4"/>
  <c r="BF167" i="4"/>
  <c r="BD167" i="4"/>
  <c r="BB167" i="4"/>
  <c r="AZ167" i="4"/>
  <c r="AX167" i="4"/>
  <c r="AV167" i="4"/>
  <c r="AT167" i="4"/>
  <c r="AR167" i="4"/>
  <c r="AP167" i="4"/>
  <c r="AN167" i="4"/>
  <c r="AL167" i="4"/>
  <c r="AJ167" i="4"/>
  <c r="AH167" i="4"/>
  <c r="BF165" i="4"/>
  <c r="BD165" i="4"/>
  <c r="BB165" i="4"/>
  <c r="AZ165" i="4"/>
  <c r="AX165" i="4"/>
  <c r="AV165" i="4"/>
  <c r="AT165" i="4"/>
  <c r="AR165" i="4"/>
  <c r="AP165" i="4"/>
  <c r="AN165" i="4"/>
  <c r="AL165" i="4"/>
  <c r="AJ165" i="4"/>
  <c r="AH165" i="4"/>
  <c r="BF86" i="4"/>
  <c r="BD86" i="4"/>
  <c r="BB86" i="4"/>
  <c r="AZ86" i="4"/>
  <c r="AX86" i="4"/>
  <c r="AV86" i="4"/>
  <c r="AT86" i="4"/>
  <c r="AR86" i="4"/>
  <c r="AP86" i="4"/>
  <c r="AN86" i="4"/>
  <c r="AL86" i="4"/>
  <c r="AJ86" i="4"/>
  <c r="AH86" i="4"/>
  <c r="H187" i="4" l="1"/>
  <c r="E165" i="4"/>
  <c r="F165" i="4" s="1"/>
  <c r="H86" i="4"/>
  <c r="E178" i="4"/>
  <c r="F178" i="4" s="1"/>
  <c r="E167" i="4"/>
  <c r="F167" i="4" s="1"/>
  <c r="H178" i="4"/>
  <c r="H151" i="4"/>
  <c r="L151" i="4" s="1"/>
  <c r="G151" i="4"/>
  <c r="E151" i="4"/>
  <c r="F151" i="4" s="1"/>
  <c r="H165" i="4"/>
  <c r="I165" i="4" s="1"/>
  <c r="G167" i="4"/>
  <c r="G165" i="4"/>
  <c r="E86" i="4"/>
  <c r="F86" i="4" s="1"/>
  <c r="G187" i="4"/>
  <c r="E187" i="4"/>
  <c r="F187" i="4" s="1"/>
  <c r="G86" i="4"/>
  <c r="H167" i="4"/>
  <c r="L167" i="4" s="1"/>
  <c r="G178" i="4"/>
  <c r="I86" i="4"/>
  <c r="L187" i="4"/>
  <c r="I178" i="4"/>
  <c r="I109" i="4"/>
  <c r="L180" i="4"/>
  <c r="K188" i="4"/>
  <c r="I188" i="4"/>
  <c r="K180" i="4"/>
  <c r="F109" i="4"/>
  <c r="K109" i="4"/>
  <c r="BM173" i="4"/>
  <c r="BF123" i="4"/>
  <c r="BD123" i="4"/>
  <c r="BB123" i="4"/>
  <c r="AZ123" i="4"/>
  <c r="AX123" i="4"/>
  <c r="AV123" i="4"/>
  <c r="AT123" i="4"/>
  <c r="AR123" i="4"/>
  <c r="AP123" i="4"/>
  <c r="AN123" i="4"/>
  <c r="AL123" i="4"/>
  <c r="AJ123" i="4"/>
  <c r="AH123" i="4"/>
  <c r="BM172" i="4"/>
  <c r="BF127" i="4"/>
  <c r="BD127" i="4"/>
  <c r="BB127" i="4"/>
  <c r="AZ127" i="4"/>
  <c r="AX127" i="4"/>
  <c r="AV127" i="4"/>
  <c r="AT127" i="4"/>
  <c r="AR127" i="4"/>
  <c r="AP127" i="4"/>
  <c r="AN127" i="4"/>
  <c r="AL127" i="4"/>
  <c r="AJ127" i="4"/>
  <c r="AH127" i="4"/>
  <c r="AH186" i="4"/>
  <c r="AH185" i="4"/>
  <c r="AH184" i="4"/>
  <c r="AH124" i="4"/>
  <c r="AH131" i="4"/>
  <c r="AH174" i="4"/>
  <c r="AH146" i="4"/>
  <c r="AH191" i="4"/>
  <c r="AH171" i="4"/>
  <c r="AH164" i="4"/>
  <c r="AH175" i="4"/>
  <c r="AH163" i="4"/>
  <c r="AH130" i="4"/>
  <c r="AH115" i="4"/>
  <c r="AH12" i="4"/>
  <c r="AH162" i="4"/>
  <c r="AH194" i="4"/>
  <c r="AH95" i="4"/>
  <c r="AH155" i="4"/>
  <c r="AH153" i="4"/>
  <c r="AH152" i="4"/>
  <c r="AH150" i="4"/>
  <c r="AH82" i="4"/>
  <c r="AH148" i="4"/>
  <c r="AH170" i="4"/>
  <c r="AH147" i="4"/>
  <c r="AH56" i="4"/>
  <c r="AH64" i="4"/>
  <c r="AH47" i="4"/>
  <c r="AH145" i="4"/>
  <c r="AH144" i="4"/>
  <c r="AH192" i="4"/>
  <c r="AH103" i="4"/>
  <c r="AH190" i="4"/>
  <c r="AH140" i="4"/>
  <c r="AH92" i="4"/>
  <c r="AH137" i="4"/>
  <c r="AH141" i="4"/>
  <c r="AH55" i="4"/>
  <c r="AH193" i="4"/>
  <c r="AH77" i="4"/>
  <c r="AH120" i="4"/>
  <c r="AH111" i="4"/>
  <c r="AH132" i="4"/>
  <c r="AH65" i="4"/>
  <c r="AH149" i="4"/>
  <c r="AH119" i="4"/>
  <c r="AH79" i="4"/>
  <c r="AH142" i="4"/>
  <c r="AH36" i="4"/>
  <c r="AH87" i="4"/>
  <c r="AH126" i="4"/>
  <c r="AH117" i="4"/>
  <c r="AH74" i="4"/>
  <c r="AH125" i="4"/>
  <c r="AH100" i="4"/>
  <c r="AH106" i="4"/>
  <c r="AH104" i="4"/>
  <c r="AH81" i="4"/>
  <c r="AH107" i="4"/>
  <c r="AH105" i="4"/>
  <c r="AH154" i="4"/>
  <c r="AH114" i="4"/>
  <c r="AH134" i="4"/>
  <c r="AH112" i="4"/>
  <c r="AH110" i="4"/>
  <c r="AH59" i="4"/>
  <c r="AH97" i="4"/>
  <c r="AH143" i="4"/>
  <c r="AH118" i="4"/>
  <c r="AH99" i="4"/>
  <c r="AH113" i="4"/>
  <c r="AH71" i="4"/>
  <c r="AH98" i="4"/>
  <c r="AH62" i="4"/>
  <c r="AH96" i="4"/>
  <c r="AH58" i="4"/>
  <c r="AH88" i="4"/>
  <c r="AH156" i="4"/>
  <c r="AH63" i="4"/>
  <c r="AH80" i="4"/>
  <c r="AH68" i="4"/>
  <c r="AH94" i="4"/>
  <c r="AH93" i="4"/>
  <c r="AH67" i="4"/>
  <c r="AH84" i="4"/>
  <c r="AH83" i="4"/>
  <c r="AH89" i="4"/>
  <c r="AH90" i="4"/>
  <c r="AH66" i="4"/>
  <c r="AH75" i="4"/>
  <c r="AH78" i="4"/>
  <c r="AH70" i="4"/>
  <c r="AH91" i="4"/>
  <c r="AH85" i="4"/>
  <c r="AH72" i="4"/>
  <c r="AH57" i="4"/>
  <c r="AH76" i="4"/>
  <c r="AH159" i="4"/>
  <c r="AH60" i="4"/>
  <c r="AH102" i="4"/>
  <c r="AH108" i="4"/>
  <c r="AH69" i="4"/>
  <c r="AH48" i="4"/>
  <c r="AH41" i="4"/>
  <c r="AH61" i="4"/>
  <c r="AH53" i="4"/>
  <c r="AH50" i="4"/>
  <c r="AH51" i="4"/>
  <c r="AH40" i="4"/>
  <c r="AH33" i="4"/>
  <c r="AH43" i="4"/>
  <c r="AH46" i="4"/>
  <c r="AH44" i="4"/>
  <c r="AH38" i="4"/>
  <c r="AH52" i="4"/>
  <c r="AH42" i="4"/>
  <c r="AH31" i="4"/>
  <c r="AH25" i="4"/>
  <c r="AH39" i="4"/>
  <c r="AH45" i="4"/>
  <c r="AH37" i="4"/>
  <c r="AH29" i="4"/>
  <c r="AH28" i="4"/>
  <c r="AH30" i="4"/>
  <c r="AH49" i="4"/>
  <c r="AH26" i="4"/>
  <c r="AH35" i="4"/>
  <c r="AH34" i="4"/>
  <c r="AH32" i="4"/>
  <c r="AH24" i="4"/>
  <c r="AH27" i="4"/>
  <c r="AH17" i="4"/>
  <c r="AH18" i="4"/>
  <c r="AH21" i="4"/>
  <c r="AH20" i="4"/>
  <c r="AH23" i="4"/>
  <c r="AH22" i="4"/>
  <c r="AH16" i="4"/>
  <c r="AH15" i="4"/>
  <c r="AH14" i="4"/>
  <c r="AH13" i="4"/>
  <c r="AH19" i="4"/>
  <c r="AH10" i="4"/>
  <c r="AH11" i="4"/>
  <c r="H127" i="4" l="1"/>
  <c r="I127" i="4" s="1"/>
  <c r="E127" i="4"/>
  <c r="F127" i="4" s="1"/>
  <c r="G123" i="4"/>
  <c r="G127" i="4"/>
  <c r="H123" i="4"/>
  <c r="L123" i="4" s="1"/>
  <c r="E123" i="4"/>
  <c r="F123" i="4" s="1"/>
  <c r="L178" i="4"/>
  <c r="I151" i="4"/>
  <c r="K178" i="4"/>
  <c r="I167" i="4"/>
  <c r="I187" i="4"/>
  <c r="L165" i="4"/>
  <c r="K187" i="4"/>
  <c r="K151" i="4"/>
  <c r="K165" i="4"/>
  <c r="K86" i="4"/>
  <c r="K167" i="4"/>
  <c r="L86" i="4"/>
  <c r="BM171" i="4"/>
  <c r="BF124" i="4"/>
  <c r="BD124" i="4"/>
  <c r="BB124" i="4"/>
  <c r="AZ124" i="4"/>
  <c r="AX124" i="4"/>
  <c r="AV124" i="4"/>
  <c r="AT124" i="4"/>
  <c r="AR124" i="4"/>
  <c r="AP124" i="4"/>
  <c r="AN124" i="4"/>
  <c r="AL124" i="4"/>
  <c r="AJ124" i="4"/>
  <c r="BM170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J186" i="4"/>
  <c r="AJ185" i="4"/>
  <c r="AJ184" i="4"/>
  <c r="AJ131" i="4"/>
  <c r="AJ174" i="4"/>
  <c r="AJ146" i="4"/>
  <c r="AJ191" i="4"/>
  <c r="AJ171" i="4"/>
  <c r="AJ164" i="4"/>
  <c r="AJ65" i="4"/>
  <c r="AJ163" i="4"/>
  <c r="AJ130" i="4"/>
  <c r="AJ175" i="4"/>
  <c r="AJ115" i="4"/>
  <c r="AJ150" i="4"/>
  <c r="AJ12" i="4"/>
  <c r="AJ162" i="4"/>
  <c r="AJ194" i="4"/>
  <c r="AJ95" i="4"/>
  <c r="AJ153" i="4"/>
  <c r="AJ152" i="4"/>
  <c r="AJ82" i="4"/>
  <c r="AJ148" i="4"/>
  <c r="AJ170" i="4"/>
  <c r="AJ147" i="4"/>
  <c r="AJ56" i="4"/>
  <c r="AJ64" i="4"/>
  <c r="AJ47" i="4"/>
  <c r="AJ145" i="4"/>
  <c r="AJ144" i="4"/>
  <c r="AJ192" i="4"/>
  <c r="AJ103" i="4"/>
  <c r="AJ141" i="4"/>
  <c r="AJ155" i="4"/>
  <c r="AJ190" i="4"/>
  <c r="AJ140" i="4"/>
  <c r="AJ92" i="4"/>
  <c r="AJ137" i="4"/>
  <c r="AJ55" i="4"/>
  <c r="AJ193" i="4"/>
  <c r="AJ77" i="4"/>
  <c r="AJ100" i="4"/>
  <c r="AJ120" i="4"/>
  <c r="AJ111" i="4"/>
  <c r="AJ132" i="4"/>
  <c r="AJ149" i="4"/>
  <c r="AJ79" i="4"/>
  <c r="AJ142" i="4"/>
  <c r="AJ36" i="4"/>
  <c r="AJ126" i="4"/>
  <c r="AJ117" i="4"/>
  <c r="AJ74" i="4"/>
  <c r="AJ125" i="4"/>
  <c r="AJ80" i="4"/>
  <c r="AJ106" i="4"/>
  <c r="AJ87" i="4"/>
  <c r="AJ119" i="4"/>
  <c r="AJ104" i="4"/>
  <c r="AJ154" i="4"/>
  <c r="AJ81" i="4"/>
  <c r="AJ107" i="4"/>
  <c r="AJ105" i="4"/>
  <c r="AJ134" i="4"/>
  <c r="AJ114" i="4"/>
  <c r="AJ112" i="4"/>
  <c r="AJ118" i="4"/>
  <c r="AJ97" i="4"/>
  <c r="AJ143" i="4"/>
  <c r="AJ59" i="4"/>
  <c r="AJ62" i="4"/>
  <c r="AJ89" i="4"/>
  <c r="AJ71" i="4"/>
  <c r="AJ98" i="4"/>
  <c r="AJ96" i="4"/>
  <c r="AJ58" i="4"/>
  <c r="AJ68" i="4"/>
  <c r="AJ88" i="4"/>
  <c r="AJ63" i="4"/>
  <c r="AJ110" i="4"/>
  <c r="AJ99" i="4"/>
  <c r="AJ94" i="4"/>
  <c r="AJ67" i="4"/>
  <c r="AJ93" i="4"/>
  <c r="AJ66" i="4"/>
  <c r="AJ83" i="4"/>
  <c r="AJ113" i="4"/>
  <c r="AJ78" i="4"/>
  <c r="AJ90" i="4"/>
  <c r="AJ75" i="4"/>
  <c r="AJ156" i="4"/>
  <c r="AJ102" i="4"/>
  <c r="AJ85" i="4"/>
  <c r="AJ60" i="4"/>
  <c r="AJ70" i="4"/>
  <c r="AJ108" i="4"/>
  <c r="AJ57" i="4"/>
  <c r="AJ76" i="4"/>
  <c r="AJ91" i="4"/>
  <c r="AJ69" i="4"/>
  <c r="AJ72" i="4"/>
  <c r="AJ159" i="4"/>
  <c r="AJ48" i="4"/>
  <c r="AJ41" i="4"/>
  <c r="AJ61" i="4"/>
  <c r="AJ53" i="4"/>
  <c r="AJ40" i="4"/>
  <c r="AJ33" i="4"/>
  <c r="AJ51" i="4"/>
  <c r="AJ50" i="4"/>
  <c r="AJ43" i="4"/>
  <c r="AJ44" i="4"/>
  <c r="AJ42" i="4"/>
  <c r="AJ25" i="4"/>
  <c r="AJ52" i="4"/>
  <c r="AJ38" i="4"/>
  <c r="AJ31" i="4"/>
  <c r="AJ46" i="4"/>
  <c r="AJ39" i="4"/>
  <c r="AJ37" i="4"/>
  <c r="AJ29" i="4"/>
  <c r="AJ45" i="4"/>
  <c r="AJ28" i="4"/>
  <c r="AJ30" i="4"/>
  <c r="AJ49" i="4"/>
  <c r="AJ34" i="4"/>
  <c r="AJ18" i="4"/>
  <c r="AJ26" i="4"/>
  <c r="AJ24" i="4"/>
  <c r="AJ32" i="4"/>
  <c r="AJ35" i="4"/>
  <c r="AJ21" i="4"/>
  <c r="AJ20" i="4"/>
  <c r="AJ17" i="4"/>
  <c r="AJ23" i="4"/>
  <c r="AJ14" i="4"/>
  <c r="AJ27" i="4"/>
  <c r="AJ15" i="4"/>
  <c r="AJ16" i="4"/>
  <c r="AJ22" i="4"/>
  <c r="AJ13" i="4"/>
  <c r="AJ11" i="4"/>
  <c r="AJ19" i="4"/>
  <c r="AJ10" i="4"/>
  <c r="E84" i="4" l="1"/>
  <c r="G124" i="4"/>
  <c r="G84" i="4"/>
  <c r="E124" i="4"/>
  <c r="H124" i="4"/>
  <c r="H84" i="4"/>
  <c r="L84" i="4" s="1"/>
  <c r="I123" i="4"/>
  <c r="K123" i="4"/>
  <c r="K127" i="4"/>
  <c r="L127" i="4"/>
  <c r="BM169" i="4"/>
  <c r="BF131" i="4"/>
  <c r="BD131" i="4"/>
  <c r="BB131" i="4"/>
  <c r="AZ131" i="4"/>
  <c r="AX131" i="4"/>
  <c r="AV131" i="4"/>
  <c r="AT131" i="4"/>
  <c r="AR131" i="4"/>
  <c r="AP131" i="4"/>
  <c r="AN131" i="4"/>
  <c r="AL131" i="4"/>
  <c r="BM168" i="4"/>
  <c r="BF174" i="4"/>
  <c r="BD174" i="4"/>
  <c r="BB174" i="4"/>
  <c r="AZ174" i="4"/>
  <c r="AX174" i="4"/>
  <c r="AV174" i="4"/>
  <c r="AT174" i="4"/>
  <c r="AR174" i="4"/>
  <c r="AP174" i="4"/>
  <c r="AN174" i="4"/>
  <c r="AL174" i="4"/>
  <c r="BM167" i="4"/>
  <c r="BF146" i="4"/>
  <c r="BD146" i="4"/>
  <c r="BB146" i="4"/>
  <c r="AZ146" i="4"/>
  <c r="AX146" i="4"/>
  <c r="AV146" i="4"/>
  <c r="AT146" i="4"/>
  <c r="AR146" i="4"/>
  <c r="AP146" i="4"/>
  <c r="AN146" i="4"/>
  <c r="AL146" i="4"/>
  <c r="BM166" i="4"/>
  <c r="BF115" i="4"/>
  <c r="BD115" i="4"/>
  <c r="BB115" i="4"/>
  <c r="AZ115" i="4"/>
  <c r="AX115" i="4"/>
  <c r="AV115" i="4"/>
  <c r="AT115" i="4"/>
  <c r="AR115" i="4"/>
  <c r="AP115" i="4"/>
  <c r="AN115" i="4"/>
  <c r="AL115" i="4"/>
  <c r="AL186" i="4"/>
  <c r="AL130" i="4"/>
  <c r="AL185" i="4"/>
  <c r="AL184" i="4"/>
  <c r="AL82" i="4"/>
  <c r="AL191" i="4"/>
  <c r="AL171" i="4"/>
  <c r="AL164" i="4"/>
  <c r="AL65" i="4"/>
  <c r="AL163" i="4"/>
  <c r="AL175" i="4"/>
  <c r="AL12" i="4"/>
  <c r="AL162" i="4"/>
  <c r="AL194" i="4"/>
  <c r="AL95" i="4"/>
  <c r="AL153" i="4"/>
  <c r="AL152" i="4"/>
  <c r="AL55" i="4"/>
  <c r="AL92" i="4"/>
  <c r="AL148" i="4"/>
  <c r="AL170" i="4"/>
  <c r="AL103" i="4"/>
  <c r="AL147" i="4"/>
  <c r="AL56" i="4"/>
  <c r="AL64" i="4"/>
  <c r="AL47" i="4"/>
  <c r="AL145" i="4"/>
  <c r="AL144" i="4"/>
  <c r="AL192" i="4"/>
  <c r="AL141" i="4"/>
  <c r="AL155" i="4"/>
  <c r="AL190" i="4"/>
  <c r="AL100" i="4"/>
  <c r="AL140" i="4"/>
  <c r="AL137" i="4"/>
  <c r="AL149" i="4"/>
  <c r="AL193" i="4"/>
  <c r="AL77" i="4"/>
  <c r="AL111" i="4"/>
  <c r="AL81" i="4"/>
  <c r="AL132" i="4"/>
  <c r="AL79" i="4"/>
  <c r="AL142" i="4"/>
  <c r="AL36" i="4"/>
  <c r="AL126" i="4"/>
  <c r="AL117" i="4"/>
  <c r="AL74" i="4"/>
  <c r="AL125" i="4"/>
  <c r="AL80" i="4"/>
  <c r="AL106" i="4"/>
  <c r="AL119" i="4"/>
  <c r="AL87" i="4"/>
  <c r="AL107" i="4"/>
  <c r="AL154" i="4"/>
  <c r="AL105" i="4"/>
  <c r="AL114" i="4"/>
  <c r="AL112" i="4"/>
  <c r="AL96" i="4"/>
  <c r="AL118" i="4"/>
  <c r="AL97" i="4"/>
  <c r="AL59" i="4"/>
  <c r="AL143" i="4"/>
  <c r="AL62" i="4"/>
  <c r="AL89" i="4"/>
  <c r="AL58" i="4"/>
  <c r="AL71" i="4"/>
  <c r="AL98" i="4"/>
  <c r="AL68" i="4"/>
  <c r="AL88" i="4"/>
  <c r="AL66" i="4"/>
  <c r="AL63" i="4"/>
  <c r="AL110" i="4"/>
  <c r="AL99" i="4"/>
  <c r="AL94" i="4"/>
  <c r="AL67" i="4"/>
  <c r="AL93" i="4"/>
  <c r="AL60" i="4"/>
  <c r="AL83" i="4"/>
  <c r="AL113" i="4"/>
  <c r="AL78" i="4"/>
  <c r="AL75" i="4"/>
  <c r="AL156" i="4"/>
  <c r="AL102" i="4"/>
  <c r="AL70" i="4"/>
  <c r="AL72" i="4"/>
  <c r="AL108" i="4"/>
  <c r="AL57" i="4"/>
  <c r="AL76" i="4"/>
  <c r="AL91" i="4"/>
  <c r="AL69" i="4"/>
  <c r="AL159" i="4"/>
  <c r="AL48" i="4"/>
  <c r="AL41" i="4"/>
  <c r="AL61" i="4"/>
  <c r="AL40" i="4"/>
  <c r="AL33" i="4"/>
  <c r="AL51" i="4"/>
  <c r="AL50" i="4"/>
  <c r="AL43" i="4"/>
  <c r="AL25" i="4"/>
  <c r="AL44" i="4"/>
  <c r="AL42" i="4"/>
  <c r="AL52" i="4"/>
  <c r="AL38" i="4"/>
  <c r="AL31" i="4"/>
  <c r="AL46" i="4"/>
  <c r="AL39" i="4"/>
  <c r="AL37" i="4"/>
  <c r="AL29" i="4"/>
  <c r="AL45" i="4"/>
  <c r="AL28" i="4"/>
  <c r="AL30" i="4"/>
  <c r="AL49" i="4"/>
  <c r="AL34" i="4"/>
  <c r="AL18" i="4"/>
  <c r="AL26" i="4"/>
  <c r="AL24" i="4"/>
  <c r="AL32" i="4"/>
  <c r="AL35" i="4"/>
  <c r="AL21" i="4"/>
  <c r="AL20" i="4"/>
  <c r="AL17" i="4"/>
  <c r="AL23" i="4"/>
  <c r="AL14" i="4"/>
  <c r="AL27" i="4"/>
  <c r="AL15" i="4"/>
  <c r="AL16" i="4"/>
  <c r="AL22" i="4"/>
  <c r="AL13" i="4"/>
  <c r="AL11" i="4"/>
  <c r="AL19" i="4"/>
  <c r="AL10" i="4"/>
  <c r="E131" i="4" l="1"/>
  <c r="F131" i="4" s="1"/>
  <c r="E115" i="4"/>
  <c r="F115" i="4" s="1"/>
  <c r="H174" i="4"/>
  <c r="L174" i="4" s="1"/>
  <c r="G115" i="4"/>
  <c r="G174" i="4"/>
  <c r="H146" i="4"/>
  <c r="L146" i="4" s="1"/>
  <c r="E146" i="4"/>
  <c r="F146" i="4" s="1"/>
  <c r="G146" i="4"/>
  <c r="G131" i="4"/>
  <c r="H115" i="4"/>
  <c r="L115" i="4" s="1"/>
  <c r="E174" i="4"/>
  <c r="F174" i="4" s="1"/>
  <c r="H131" i="4"/>
  <c r="L131" i="4" s="1"/>
  <c r="F124" i="4"/>
  <c r="K124" i="4"/>
  <c r="F84" i="4"/>
  <c r="K84" i="4"/>
  <c r="L124" i="4"/>
  <c r="I124" i="4"/>
  <c r="I84" i="4"/>
  <c r="BM164" i="4"/>
  <c r="BF95" i="4"/>
  <c r="BD95" i="4"/>
  <c r="BB95" i="4"/>
  <c r="AZ95" i="4"/>
  <c r="AX95" i="4"/>
  <c r="AV95" i="4"/>
  <c r="AT95" i="4"/>
  <c r="AR95" i="4"/>
  <c r="AP95" i="4"/>
  <c r="AN95" i="4"/>
  <c r="BM163" i="4"/>
  <c r="BF64" i="4"/>
  <c r="BD64" i="4"/>
  <c r="BB64" i="4"/>
  <c r="AZ64" i="4"/>
  <c r="AX64" i="4"/>
  <c r="AV64" i="4"/>
  <c r="AT64" i="4"/>
  <c r="AR64" i="4"/>
  <c r="AP64" i="4"/>
  <c r="AN64" i="4"/>
  <c r="BM165" i="4"/>
  <c r="BF56" i="4"/>
  <c r="BD56" i="4"/>
  <c r="BB56" i="4"/>
  <c r="AZ56" i="4"/>
  <c r="AX56" i="4"/>
  <c r="AV56" i="4"/>
  <c r="AT56" i="4"/>
  <c r="AR56" i="4"/>
  <c r="AP56" i="4"/>
  <c r="AN56" i="4"/>
  <c r="AN186" i="4"/>
  <c r="AN130" i="4"/>
  <c r="AN150" i="4"/>
  <c r="AN185" i="4"/>
  <c r="AN184" i="4"/>
  <c r="AN82" i="4"/>
  <c r="AN191" i="4"/>
  <c r="AN171" i="4"/>
  <c r="AN164" i="4"/>
  <c r="AN140" i="4"/>
  <c r="AN79" i="4"/>
  <c r="AN36" i="4"/>
  <c r="AN65" i="4"/>
  <c r="AN163" i="4"/>
  <c r="AN175" i="4"/>
  <c r="AN111" i="4"/>
  <c r="AN12" i="4"/>
  <c r="AN162" i="4"/>
  <c r="AN194" i="4"/>
  <c r="AN153" i="4"/>
  <c r="AN152" i="4"/>
  <c r="AN55" i="4"/>
  <c r="AN92" i="4"/>
  <c r="AN120" i="4"/>
  <c r="AN74" i="4"/>
  <c r="AN148" i="4"/>
  <c r="AN170" i="4"/>
  <c r="AN103" i="4"/>
  <c r="AN141" i="4"/>
  <c r="AN147" i="4"/>
  <c r="AN100" i="4"/>
  <c r="AN47" i="4"/>
  <c r="AN145" i="4"/>
  <c r="AN144" i="4"/>
  <c r="AN192" i="4"/>
  <c r="AN155" i="4"/>
  <c r="AN63" i="4"/>
  <c r="AN137" i="4"/>
  <c r="AN149" i="4"/>
  <c r="AN193" i="4"/>
  <c r="AN77" i="4"/>
  <c r="AN104" i="4"/>
  <c r="AN96" i="4"/>
  <c r="AN81" i="4"/>
  <c r="AN132" i="4"/>
  <c r="AN142" i="4"/>
  <c r="AN134" i="4"/>
  <c r="AN126" i="4"/>
  <c r="AN117" i="4"/>
  <c r="AN125" i="4"/>
  <c r="AN80" i="4"/>
  <c r="AN59" i="4"/>
  <c r="AN106" i="4"/>
  <c r="AN119" i="4"/>
  <c r="AN87" i="4"/>
  <c r="AN154" i="4"/>
  <c r="AN105" i="4"/>
  <c r="AN62" i="4"/>
  <c r="AN190" i="4"/>
  <c r="AN114" i="4"/>
  <c r="AN89" i="4"/>
  <c r="AN107" i="4"/>
  <c r="AN112" i="4"/>
  <c r="AN58" i="4"/>
  <c r="AN66" i="4"/>
  <c r="AN97" i="4"/>
  <c r="AN143" i="4"/>
  <c r="AN71" i="4"/>
  <c r="AN98" i="4"/>
  <c r="AN118" i="4"/>
  <c r="AN68" i="4"/>
  <c r="AN110" i="4"/>
  <c r="AN99" i="4"/>
  <c r="AN67" i="4"/>
  <c r="AN93" i="4"/>
  <c r="AN60" i="4"/>
  <c r="AN88" i="4"/>
  <c r="AN83" i="4"/>
  <c r="AN113" i="4"/>
  <c r="AN90" i="4"/>
  <c r="AN78" i="4"/>
  <c r="AN156" i="4"/>
  <c r="AN108" i="4"/>
  <c r="AN85" i="4"/>
  <c r="AN57" i="4"/>
  <c r="AN76" i="4"/>
  <c r="AN75" i="4"/>
  <c r="AN70" i="4"/>
  <c r="AN91" i="4"/>
  <c r="AN94" i="4"/>
  <c r="AN102" i="4"/>
  <c r="AN69" i="4"/>
  <c r="AN72" i="4"/>
  <c r="AN48" i="4"/>
  <c r="AN61" i="4"/>
  <c r="AN33" i="4"/>
  <c r="AN41" i="4"/>
  <c r="AN159" i="4"/>
  <c r="AN31" i="4"/>
  <c r="AN53" i="4"/>
  <c r="AN25" i="4"/>
  <c r="AN51" i="4"/>
  <c r="AN50" i="4"/>
  <c r="AN43" i="4"/>
  <c r="AN40" i="4"/>
  <c r="AN45" i="4"/>
  <c r="AN42" i="4"/>
  <c r="AN44" i="4"/>
  <c r="AN37" i="4"/>
  <c r="AN52" i="4"/>
  <c r="AN38" i="4"/>
  <c r="AN29" i="4"/>
  <c r="AN46" i="4"/>
  <c r="AN20" i="4"/>
  <c r="AN39" i="4"/>
  <c r="AN28" i="4"/>
  <c r="AN30" i="4"/>
  <c r="AN49" i="4"/>
  <c r="AN34" i="4"/>
  <c r="AN18" i="4"/>
  <c r="AN26" i="4"/>
  <c r="AN32" i="4"/>
  <c r="AN24" i="4"/>
  <c r="AN21" i="4"/>
  <c r="AN17" i="4"/>
  <c r="AN35" i="4"/>
  <c r="AN23" i="4"/>
  <c r="AN16" i="4"/>
  <c r="AN27" i="4"/>
  <c r="AN15" i="4"/>
  <c r="AN14" i="4"/>
  <c r="AN22" i="4"/>
  <c r="AN13" i="4"/>
  <c r="AN11" i="4"/>
  <c r="AN19" i="4"/>
  <c r="AN10" i="4"/>
  <c r="H56" i="4" l="1"/>
  <c r="L56" i="4" s="1"/>
  <c r="H64" i="4"/>
  <c r="L64" i="4" s="1"/>
  <c r="H95" i="4"/>
  <c r="L95" i="4" s="1"/>
  <c r="E64" i="4"/>
  <c r="F64" i="4" s="1"/>
  <c r="E95" i="4"/>
  <c r="G95" i="4"/>
  <c r="E56" i="4"/>
  <c r="F56" i="4" s="1"/>
  <c r="G56" i="4"/>
  <c r="G64" i="4"/>
  <c r="I115" i="4"/>
  <c r="I131" i="4"/>
  <c r="I174" i="4"/>
  <c r="I146" i="4"/>
  <c r="K131" i="4"/>
  <c r="K146" i="4"/>
  <c r="K174" i="4"/>
  <c r="K115" i="4"/>
  <c r="BM162" i="4"/>
  <c r="BF125" i="4"/>
  <c r="BD125" i="4"/>
  <c r="BB125" i="4"/>
  <c r="AZ125" i="4"/>
  <c r="AX125" i="4"/>
  <c r="AV125" i="4"/>
  <c r="AT125" i="4"/>
  <c r="AR125" i="4"/>
  <c r="AP125" i="4"/>
  <c r="H125" i="4" l="1"/>
  <c r="L125" i="4" s="1"/>
  <c r="G125" i="4"/>
  <c r="E125" i="4"/>
  <c r="F125" i="4" s="1"/>
  <c r="I56" i="4"/>
  <c r="I64" i="4"/>
  <c r="K56" i="4"/>
  <c r="I95" i="4"/>
  <c r="F95" i="4"/>
  <c r="K95" i="4"/>
  <c r="K64" i="4"/>
  <c r="I125" i="4" l="1"/>
  <c r="K125" i="4"/>
  <c r="AP186" i="4" l="1"/>
  <c r="AP130" i="4"/>
  <c r="AP150" i="4"/>
  <c r="AP185" i="4"/>
  <c r="AP184" i="4"/>
  <c r="AP82" i="4"/>
  <c r="AP77" i="4"/>
  <c r="AP92" i="4"/>
  <c r="AP191" i="4"/>
  <c r="AP171" i="4"/>
  <c r="AP164" i="4"/>
  <c r="AP79" i="4"/>
  <c r="AP36" i="4"/>
  <c r="AP65" i="4"/>
  <c r="AP163" i="4"/>
  <c r="AP175" i="4"/>
  <c r="AP111" i="4"/>
  <c r="AP12" i="4"/>
  <c r="AP162" i="4"/>
  <c r="AP194" i="4"/>
  <c r="AP153" i="4"/>
  <c r="AP152" i="4"/>
  <c r="AP55" i="4"/>
  <c r="AP120" i="4"/>
  <c r="AP74" i="4"/>
  <c r="AP148" i="4"/>
  <c r="AP103" i="4"/>
  <c r="AP141" i="4"/>
  <c r="AP147" i="4"/>
  <c r="AP100" i="4"/>
  <c r="AP47" i="4"/>
  <c r="AP145" i="4"/>
  <c r="AP144" i="4"/>
  <c r="AP192" i="4"/>
  <c r="AP155" i="4"/>
  <c r="AP63" i="4"/>
  <c r="AP137" i="4"/>
  <c r="AP149" i="4"/>
  <c r="AP106" i="4"/>
  <c r="AP193" i="4"/>
  <c r="AP104" i="4"/>
  <c r="AP96" i="4"/>
  <c r="AP81" i="4"/>
  <c r="AP132" i="4"/>
  <c r="AP142" i="4"/>
  <c r="AP134" i="4"/>
  <c r="AP126" i="4"/>
  <c r="AP117" i="4"/>
  <c r="AP107" i="4"/>
  <c r="AP80" i="4"/>
  <c r="AP59" i="4"/>
  <c r="AP119" i="4"/>
  <c r="AP87" i="4"/>
  <c r="AP154" i="4"/>
  <c r="AP105" i="4"/>
  <c r="AP62" i="4"/>
  <c r="AP190" i="4"/>
  <c r="AP114" i="4"/>
  <c r="AP89" i="4"/>
  <c r="AP112" i="4"/>
  <c r="AP58" i="4"/>
  <c r="AP67" i="4"/>
  <c r="AP66" i="4"/>
  <c r="AP97" i="4"/>
  <c r="AP143" i="4"/>
  <c r="AP71" i="4"/>
  <c r="AP98" i="4"/>
  <c r="AP118" i="4"/>
  <c r="AP68" i="4"/>
  <c r="AP110" i="4"/>
  <c r="AP99" i="4"/>
  <c r="AP93" i="4"/>
  <c r="AP60" i="4"/>
  <c r="AP88" i="4"/>
  <c r="AP83" i="4"/>
  <c r="AP113" i="4"/>
  <c r="AP90" i="4"/>
  <c r="AP78" i="4"/>
  <c r="AP156" i="4"/>
  <c r="AP76" i="4"/>
  <c r="AP70" i="4"/>
  <c r="AP108" i="4"/>
  <c r="AP85" i="4"/>
  <c r="AP57" i="4"/>
  <c r="AP91" i="4"/>
  <c r="AP75" i="4"/>
  <c r="AP94" i="4"/>
  <c r="AP102" i="4"/>
  <c r="AP69" i="4"/>
  <c r="AP61" i="4"/>
  <c r="AP72" i="4"/>
  <c r="AP48" i="4"/>
  <c r="AP33" i="4"/>
  <c r="AP41" i="4"/>
  <c r="AP25" i="4"/>
  <c r="AP20" i="4"/>
  <c r="AP159" i="4"/>
  <c r="AP31" i="4"/>
  <c r="AP53" i="4"/>
  <c r="AP43" i="4"/>
  <c r="AP51" i="4"/>
  <c r="AP40" i="4"/>
  <c r="AP50" i="4"/>
  <c r="AP45" i="4"/>
  <c r="AP42" i="4"/>
  <c r="AP44" i="4"/>
  <c r="AP37" i="4"/>
  <c r="AP38" i="4"/>
  <c r="AP29" i="4"/>
  <c r="AP28" i="4"/>
  <c r="AP46" i="4"/>
  <c r="AP39" i="4"/>
  <c r="AP30" i="4"/>
  <c r="AP49" i="4"/>
  <c r="AP18" i="4"/>
  <c r="AP34" i="4"/>
  <c r="AP26" i="4"/>
  <c r="AP32" i="4"/>
  <c r="AP24" i="4"/>
  <c r="AP21" i="4"/>
  <c r="AP35" i="4"/>
  <c r="AP17" i="4"/>
  <c r="AP23" i="4"/>
  <c r="AP16" i="4"/>
  <c r="AP27" i="4"/>
  <c r="AP15" i="4"/>
  <c r="AP14" i="4"/>
  <c r="AP22" i="4"/>
  <c r="AP13" i="4"/>
  <c r="AP11" i="4"/>
  <c r="AP19" i="4"/>
  <c r="AP10" i="4"/>
  <c r="BF130" i="4" l="1"/>
  <c r="BD130" i="4"/>
  <c r="BB130" i="4"/>
  <c r="AZ130" i="4"/>
  <c r="AX130" i="4"/>
  <c r="AV130" i="4"/>
  <c r="AT130" i="4"/>
  <c r="AR130" i="4"/>
  <c r="BF186" i="4"/>
  <c r="BD186" i="4"/>
  <c r="BB186" i="4"/>
  <c r="AZ186" i="4"/>
  <c r="AX186" i="4"/>
  <c r="AV186" i="4"/>
  <c r="AT186" i="4"/>
  <c r="AR186" i="4"/>
  <c r="BF12" i="4"/>
  <c r="BD12" i="4"/>
  <c r="BB12" i="4"/>
  <c r="AZ12" i="4"/>
  <c r="AX12" i="4"/>
  <c r="AV12" i="4"/>
  <c r="AT12" i="4"/>
  <c r="AR12" i="4"/>
  <c r="BF47" i="4"/>
  <c r="BD47" i="4"/>
  <c r="BB47" i="4"/>
  <c r="AZ47" i="4"/>
  <c r="AX47" i="4"/>
  <c r="AV47" i="4"/>
  <c r="AT47" i="4"/>
  <c r="AR47" i="4"/>
  <c r="BF81" i="4"/>
  <c r="BD81" i="4"/>
  <c r="BB81" i="4"/>
  <c r="AZ81" i="4"/>
  <c r="AX81" i="4"/>
  <c r="AV81" i="4"/>
  <c r="AT81" i="4"/>
  <c r="AR81" i="4"/>
  <c r="BF71" i="4"/>
  <c r="BD71" i="4"/>
  <c r="BB71" i="4"/>
  <c r="AZ71" i="4"/>
  <c r="AX71" i="4"/>
  <c r="AV71" i="4"/>
  <c r="AT71" i="4"/>
  <c r="AR71" i="4"/>
  <c r="BF92" i="4"/>
  <c r="BD92" i="4"/>
  <c r="BB92" i="4"/>
  <c r="AZ92" i="4"/>
  <c r="AX92" i="4"/>
  <c r="AV92" i="4"/>
  <c r="AT92" i="4"/>
  <c r="AR92" i="4"/>
  <c r="BF36" i="4"/>
  <c r="BD36" i="4"/>
  <c r="BB36" i="4"/>
  <c r="AZ36" i="4"/>
  <c r="AX36" i="4"/>
  <c r="AV36" i="4"/>
  <c r="AT36" i="4"/>
  <c r="AR36" i="4"/>
  <c r="H36" i="4" s="1"/>
  <c r="BF150" i="4"/>
  <c r="BD150" i="4"/>
  <c r="BB150" i="4"/>
  <c r="AZ150" i="4"/>
  <c r="AX150" i="4"/>
  <c r="AV150" i="4"/>
  <c r="AT150" i="4"/>
  <c r="AR150" i="4"/>
  <c r="AR185" i="4"/>
  <c r="AR184" i="4"/>
  <c r="AR77" i="4"/>
  <c r="AR191" i="4"/>
  <c r="AR171" i="4"/>
  <c r="AR164" i="4"/>
  <c r="AR140" i="4"/>
  <c r="AR79" i="4"/>
  <c r="AR175" i="4"/>
  <c r="AR111" i="4"/>
  <c r="AR162" i="4"/>
  <c r="AR194" i="4"/>
  <c r="AR65" i="4"/>
  <c r="AR120" i="4"/>
  <c r="AR55" i="4"/>
  <c r="AR153" i="4"/>
  <c r="AR152" i="4"/>
  <c r="AR105" i="4"/>
  <c r="AR163" i="4"/>
  <c r="AR74" i="4"/>
  <c r="AR100" i="4"/>
  <c r="AR103" i="4"/>
  <c r="AR148" i="4"/>
  <c r="AR107" i="4"/>
  <c r="AR170" i="4"/>
  <c r="AR141" i="4"/>
  <c r="AR147" i="4"/>
  <c r="AR145" i="4"/>
  <c r="AR144" i="4"/>
  <c r="AR192" i="4"/>
  <c r="AR155" i="4"/>
  <c r="AR63" i="4"/>
  <c r="AR137" i="4"/>
  <c r="AR149" i="4"/>
  <c r="AR82" i="4"/>
  <c r="AR193" i="4"/>
  <c r="AR89" i="4"/>
  <c r="AR96" i="4"/>
  <c r="AR106" i="4"/>
  <c r="AR58" i="4"/>
  <c r="AR126" i="4"/>
  <c r="AR59" i="4"/>
  <c r="AR117" i="4"/>
  <c r="AR119" i="4"/>
  <c r="AR62" i="4"/>
  <c r="AR154" i="4"/>
  <c r="AR112" i="4"/>
  <c r="AR190" i="4"/>
  <c r="AR132" i="4"/>
  <c r="AR134" i="4"/>
  <c r="AR142" i="4"/>
  <c r="AR114" i="4"/>
  <c r="AR118" i="4"/>
  <c r="AR80" i="4"/>
  <c r="AR66" i="4"/>
  <c r="AR97" i="4"/>
  <c r="AR67" i="4"/>
  <c r="AR143" i="4"/>
  <c r="AR110" i="4"/>
  <c r="AR60" i="4"/>
  <c r="AR104" i="4"/>
  <c r="AR98" i="4"/>
  <c r="AR87" i="4"/>
  <c r="AR33" i="4"/>
  <c r="AR99" i="4"/>
  <c r="AR83" i="4"/>
  <c r="AR88" i="4"/>
  <c r="AR113" i="4"/>
  <c r="AR156" i="4"/>
  <c r="AR93" i="4"/>
  <c r="AR70" i="4"/>
  <c r="AR68" i="4"/>
  <c r="AR76" i="4"/>
  <c r="AR108" i="4"/>
  <c r="AR91" i="4"/>
  <c r="AR78" i="4"/>
  <c r="AR57" i="4"/>
  <c r="AR72" i="4"/>
  <c r="AR102" i="4"/>
  <c r="AR85" i="4"/>
  <c r="AR90" i="4"/>
  <c r="AR75" i="4"/>
  <c r="AR94" i="4"/>
  <c r="AR48" i="4"/>
  <c r="AR25" i="4"/>
  <c r="AR159" i="4"/>
  <c r="AR20" i="4"/>
  <c r="AR61" i="4"/>
  <c r="AR31" i="4"/>
  <c r="AR69" i="4"/>
  <c r="AR53" i="4"/>
  <c r="AR41" i="4"/>
  <c r="AR40" i="4"/>
  <c r="AR50" i="4"/>
  <c r="AR43" i="4"/>
  <c r="AR51" i="4"/>
  <c r="AR42" i="4"/>
  <c r="AR29" i="4"/>
  <c r="AR45" i="4"/>
  <c r="AR52" i="4"/>
  <c r="AR28" i="4"/>
  <c r="AR38" i="4"/>
  <c r="AR37" i="4"/>
  <c r="AR30" i="4"/>
  <c r="AR46" i="4"/>
  <c r="AR39" i="4"/>
  <c r="AR18" i="4"/>
  <c r="AR34" i="4"/>
  <c r="AR49" i="4"/>
  <c r="AR32" i="4"/>
  <c r="AR26" i="4"/>
  <c r="AR17" i="4"/>
  <c r="AR21" i="4"/>
  <c r="AR24" i="4"/>
  <c r="AR23" i="4"/>
  <c r="AR35" i="4"/>
  <c r="AR14" i="4"/>
  <c r="AR15" i="4"/>
  <c r="AR16" i="4"/>
  <c r="AR27" i="4"/>
  <c r="AR22" i="4"/>
  <c r="AR13" i="4"/>
  <c r="AR19" i="4"/>
  <c r="AR11" i="4"/>
  <c r="AR10" i="4"/>
  <c r="E92" i="4" l="1"/>
  <c r="F92" i="4" s="1"/>
  <c r="H71" i="4"/>
  <c r="I71" i="4" s="1"/>
  <c r="H81" i="4"/>
  <c r="H47" i="4"/>
  <c r="E12" i="4"/>
  <c r="F12" i="4" s="1"/>
  <c r="H186" i="4"/>
  <c r="H130" i="4"/>
  <c r="H12" i="4"/>
  <c r="E186" i="4"/>
  <c r="F186" i="4" s="1"/>
  <c r="E130" i="4"/>
  <c r="F130" i="4" s="1"/>
  <c r="E47" i="4"/>
  <c r="F47" i="4" s="1"/>
  <c r="E71" i="4"/>
  <c r="F71" i="4" s="1"/>
  <c r="G36" i="4"/>
  <c r="G92" i="4"/>
  <c r="G71" i="4"/>
  <c r="G81" i="4"/>
  <c r="G47" i="4"/>
  <c r="G12" i="4"/>
  <c r="G186" i="4"/>
  <c r="G130" i="4"/>
  <c r="E81" i="4"/>
  <c r="F81" i="4" s="1"/>
  <c r="E36" i="4"/>
  <c r="F36" i="4" s="1"/>
  <c r="H92" i="4"/>
  <c r="I92" i="4" s="1"/>
  <c r="I36" i="4"/>
  <c r="I47" i="4"/>
  <c r="L81" i="4"/>
  <c r="L130" i="4"/>
  <c r="L186" i="4"/>
  <c r="L12" i="4"/>
  <c r="BF185" i="4"/>
  <c r="BD185" i="4"/>
  <c r="BB185" i="4"/>
  <c r="AZ185" i="4"/>
  <c r="AX185" i="4"/>
  <c r="AV185" i="4"/>
  <c r="AT185" i="4"/>
  <c r="E185" i="4" l="1"/>
  <c r="F185" i="4" s="1"/>
  <c r="H185" i="4"/>
  <c r="L185" i="4" s="1"/>
  <c r="G185" i="4"/>
  <c r="L71" i="4"/>
  <c r="L92" i="4"/>
  <c r="L36" i="4"/>
  <c r="L47" i="4"/>
  <c r="I130" i="4"/>
  <c r="I186" i="4"/>
  <c r="I12" i="4"/>
  <c r="I81" i="4"/>
  <c r="K186" i="4"/>
  <c r="K130" i="4"/>
  <c r="K47" i="4"/>
  <c r="K92" i="4"/>
  <c r="K36" i="4"/>
  <c r="K12" i="4"/>
  <c r="K81" i="4"/>
  <c r="K71" i="4"/>
  <c r="AT33" i="4"/>
  <c r="AT184" i="4"/>
  <c r="AT77" i="4"/>
  <c r="AT191" i="4"/>
  <c r="AT55" i="4"/>
  <c r="AT171" i="4"/>
  <c r="AT175" i="4"/>
  <c r="AT74" i="4"/>
  <c r="AT164" i="4"/>
  <c r="AT79" i="4"/>
  <c r="AT111" i="4"/>
  <c r="AT162" i="4"/>
  <c r="AT194" i="4"/>
  <c r="AT120" i="4"/>
  <c r="AT153" i="4"/>
  <c r="AT152" i="4"/>
  <c r="AT105" i="4"/>
  <c r="AT103" i="4"/>
  <c r="AT148" i="4"/>
  <c r="AT107" i="4"/>
  <c r="AT100" i="4"/>
  <c r="AT141" i="4"/>
  <c r="AT163" i="4"/>
  <c r="AT147" i="4"/>
  <c r="AT145" i="4"/>
  <c r="AT144" i="4"/>
  <c r="AT192" i="4"/>
  <c r="AT63" i="4"/>
  <c r="AT137" i="4"/>
  <c r="AT149" i="4"/>
  <c r="AT82" i="4"/>
  <c r="AT65" i="4"/>
  <c r="AT155" i="4"/>
  <c r="AT89" i="4"/>
  <c r="AT193" i="4"/>
  <c r="AT58" i="4"/>
  <c r="AT96" i="4"/>
  <c r="AT106" i="4"/>
  <c r="AT126" i="4"/>
  <c r="AT59" i="4"/>
  <c r="AT62" i="4"/>
  <c r="AT119" i="4"/>
  <c r="AT154" i="4"/>
  <c r="AT117" i="4"/>
  <c r="AT112" i="4"/>
  <c r="AT190" i="4"/>
  <c r="AT132" i="4"/>
  <c r="AT134" i="4"/>
  <c r="AT142" i="4"/>
  <c r="AT114" i="4"/>
  <c r="AT118" i="4"/>
  <c r="AT66" i="4"/>
  <c r="AT67" i="4"/>
  <c r="AT97" i="4"/>
  <c r="AT80" i="4"/>
  <c r="AT143" i="4"/>
  <c r="AT60" i="4"/>
  <c r="AT99" i="4"/>
  <c r="AT87" i="4"/>
  <c r="AT110" i="4"/>
  <c r="AT104" i="4"/>
  <c r="AT98" i="4"/>
  <c r="AT88" i="4"/>
  <c r="AT83" i="4"/>
  <c r="AT113" i="4"/>
  <c r="AT156" i="4"/>
  <c r="AT93" i="4"/>
  <c r="AT68" i="4"/>
  <c r="AT70" i="4"/>
  <c r="AT108" i="4"/>
  <c r="AT72" i="4"/>
  <c r="AT91" i="4"/>
  <c r="AT94" i="4"/>
  <c r="AT78" i="4"/>
  <c r="AT76" i="4"/>
  <c r="AT102" i="4"/>
  <c r="AT57" i="4"/>
  <c r="AT85" i="4"/>
  <c r="AT75" i="4"/>
  <c r="AT25" i="4"/>
  <c r="AT90" i="4"/>
  <c r="AT61" i="4"/>
  <c r="AT159" i="4"/>
  <c r="AT31" i="4"/>
  <c r="AT69" i="4"/>
  <c r="AT53" i="4"/>
  <c r="AT41" i="4"/>
  <c r="AT48" i="4"/>
  <c r="AT40" i="4"/>
  <c r="AT43" i="4"/>
  <c r="AT20" i="4"/>
  <c r="AT50" i="4"/>
  <c r="AT51" i="4"/>
  <c r="AT29" i="4"/>
  <c r="AT42" i="4"/>
  <c r="AT44" i="4"/>
  <c r="AT45" i="4"/>
  <c r="AT38" i="4"/>
  <c r="AT52" i="4"/>
  <c r="AT28" i="4"/>
  <c r="AT37" i="4"/>
  <c r="AT30" i="4"/>
  <c r="AT46" i="4"/>
  <c r="AT39" i="4"/>
  <c r="AT18" i="4"/>
  <c r="AT17" i="4"/>
  <c r="AT34" i="4"/>
  <c r="AT49" i="4"/>
  <c r="AT32" i="4"/>
  <c r="AT26" i="4"/>
  <c r="AT21" i="4"/>
  <c r="AT24" i="4"/>
  <c r="AT23" i="4"/>
  <c r="AT35" i="4"/>
  <c r="AT14" i="4"/>
  <c r="AT16" i="4"/>
  <c r="AT15" i="4"/>
  <c r="AT27" i="4"/>
  <c r="AT22" i="4"/>
  <c r="AT13" i="4"/>
  <c r="AT19" i="4"/>
  <c r="AT11" i="4"/>
  <c r="AT10" i="4"/>
  <c r="I185" i="4" l="1"/>
  <c r="K185" i="4"/>
  <c r="BF162" i="4"/>
  <c r="BD162" i="4"/>
  <c r="BB162" i="4"/>
  <c r="AZ162" i="4"/>
  <c r="AX162" i="4"/>
  <c r="AV162" i="4"/>
  <c r="E162" i="4" s="1"/>
  <c r="G162" i="4" l="1"/>
  <c r="H162" i="4"/>
  <c r="L162" i="4" s="1"/>
  <c r="F162" i="4"/>
  <c r="AV33" i="4"/>
  <c r="AV184" i="4"/>
  <c r="AV77" i="4"/>
  <c r="AV191" i="4"/>
  <c r="AV55" i="4"/>
  <c r="AV140" i="4"/>
  <c r="AV171" i="4"/>
  <c r="AV175" i="4"/>
  <c r="AV74" i="4"/>
  <c r="AV164" i="4"/>
  <c r="AV79" i="4"/>
  <c r="AV111" i="4"/>
  <c r="AV194" i="4"/>
  <c r="AV120" i="4"/>
  <c r="AV153" i="4"/>
  <c r="AV152" i="4"/>
  <c r="AV105" i="4"/>
  <c r="AV103" i="4"/>
  <c r="AV107" i="4"/>
  <c r="AV141" i="4"/>
  <c r="AV170" i="4"/>
  <c r="AV148" i="4"/>
  <c r="AV147" i="4"/>
  <c r="AV145" i="4"/>
  <c r="AV144" i="4"/>
  <c r="AV192" i="4"/>
  <c r="AV100" i="4"/>
  <c r="AV163" i="4"/>
  <c r="AV63" i="4"/>
  <c r="AV137" i="4"/>
  <c r="AV149" i="4"/>
  <c r="AV82" i="4"/>
  <c r="AV65" i="4"/>
  <c r="AV155" i="4"/>
  <c r="AV117" i="4"/>
  <c r="AV193" i="4"/>
  <c r="AV58" i="4"/>
  <c r="AV96" i="4"/>
  <c r="AV106" i="4"/>
  <c r="AV126" i="4"/>
  <c r="AV59" i="4"/>
  <c r="AV62" i="4"/>
  <c r="AV154" i="4"/>
  <c r="AV119" i="4"/>
  <c r="AV89" i="4"/>
  <c r="AV112" i="4"/>
  <c r="AV190" i="4"/>
  <c r="AV132" i="4"/>
  <c r="AV134" i="4"/>
  <c r="AV142" i="4"/>
  <c r="AV114" i="4"/>
  <c r="AV118" i="4"/>
  <c r="AV66" i="4"/>
  <c r="AV67" i="4"/>
  <c r="AV97" i="4"/>
  <c r="AV80" i="4"/>
  <c r="AV143" i="4"/>
  <c r="AV60" i="4"/>
  <c r="AV99" i="4"/>
  <c r="AV110" i="4"/>
  <c r="AV87" i="4"/>
  <c r="AV104" i="4"/>
  <c r="AV98" i="4"/>
  <c r="AV88" i="4"/>
  <c r="AV83" i="4"/>
  <c r="AV113" i="4"/>
  <c r="AV156" i="4"/>
  <c r="AV93" i="4"/>
  <c r="AV68" i="4"/>
  <c r="AV70" i="4"/>
  <c r="AV108" i="4"/>
  <c r="AV72" i="4"/>
  <c r="AV91" i="4"/>
  <c r="AV94" i="4"/>
  <c r="AV76" i="4"/>
  <c r="AV57" i="4"/>
  <c r="AV85" i="4"/>
  <c r="AV78" i="4"/>
  <c r="AV102" i="4"/>
  <c r="AV75" i="4"/>
  <c r="AV25" i="4"/>
  <c r="AV90" i="4"/>
  <c r="AV31" i="4"/>
  <c r="AV69" i="4"/>
  <c r="AV159" i="4"/>
  <c r="AV41" i="4"/>
  <c r="AV53" i="4"/>
  <c r="AV61" i="4"/>
  <c r="AV51" i="4"/>
  <c r="AV48" i="4"/>
  <c r="AV40" i="4"/>
  <c r="AV43" i="4"/>
  <c r="AV20" i="4"/>
  <c r="AV50" i="4"/>
  <c r="AV44" i="4"/>
  <c r="AV29" i="4"/>
  <c r="AV42" i="4"/>
  <c r="AV45" i="4"/>
  <c r="AV28" i="4"/>
  <c r="AV38" i="4"/>
  <c r="AV52" i="4"/>
  <c r="AV37" i="4"/>
  <c r="AV46" i="4"/>
  <c r="AV39" i="4"/>
  <c r="AV30" i="4"/>
  <c r="AV18" i="4"/>
  <c r="AV17" i="4"/>
  <c r="AV49" i="4"/>
  <c r="AV32" i="4"/>
  <c r="AV26" i="4"/>
  <c r="AV34" i="4"/>
  <c r="AV21" i="4"/>
  <c r="AV24" i="4"/>
  <c r="AV23" i="4"/>
  <c r="AV35" i="4"/>
  <c r="AV14" i="4"/>
  <c r="AV15" i="4"/>
  <c r="AV16" i="4"/>
  <c r="AV27" i="4"/>
  <c r="AV22" i="4"/>
  <c r="AV13" i="4"/>
  <c r="AV19" i="4"/>
  <c r="AV11" i="4"/>
  <c r="AV10" i="4"/>
  <c r="I162" i="4" l="1"/>
  <c r="K162" i="4"/>
  <c r="BF171" i="4"/>
  <c r="BD171" i="4"/>
  <c r="BB171" i="4"/>
  <c r="AZ171" i="4"/>
  <c r="AX171" i="4"/>
  <c r="AX33" i="4"/>
  <c r="AX184" i="4"/>
  <c r="AX77" i="4"/>
  <c r="AX191" i="4"/>
  <c r="AX55" i="4"/>
  <c r="AX140" i="4"/>
  <c r="AX175" i="4"/>
  <c r="AX74" i="4"/>
  <c r="AX164" i="4"/>
  <c r="AX79" i="4"/>
  <c r="AX111" i="4"/>
  <c r="AX194" i="4"/>
  <c r="AX120" i="4"/>
  <c r="AX153" i="4"/>
  <c r="AX152" i="4"/>
  <c r="AX105" i="4"/>
  <c r="AX103" i="4"/>
  <c r="AX107" i="4"/>
  <c r="AX141" i="4"/>
  <c r="AX170" i="4"/>
  <c r="AX148" i="4"/>
  <c r="AX147" i="4"/>
  <c r="AX145" i="4"/>
  <c r="AX144" i="4"/>
  <c r="AX192" i="4"/>
  <c r="AX100" i="4"/>
  <c r="AX63" i="4"/>
  <c r="AX163" i="4"/>
  <c r="AX137" i="4"/>
  <c r="AX149" i="4"/>
  <c r="AX82" i="4"/>
  <c r="AX65" i="4"/>
  <c r="AX155" i="4"/>
  <c r="AX117" i="4"/>
  <c r="AX193" i="4"/>
  <c r="AX59" i="4"/>
  <c r="AX62" i="4"/>
  <c r="AX58" i="4"/>
  <c r="AX96" i="4"/>
  <c r="AX106" i="4"/>
  <c r="AX126" i="4"/>
  <c r="AX154" i="4"/>
  <c r="AX119" i="4"/>
  <c r="AX89" i="4"/>
  <c r="AX97" i="4"/>
  <c r="AX112" i="4"/>
  <c r="AX132" i="4"/>
  <c r="AX67" i="4"/>
  <c r="AX134" i="4"/>
  <c r="AX142" i="4"/>
  <c r="AX114" i="4"/>
  <c r="AX190" i="4"/>
  <c r="AX118" i="4"/>
  <c r="AX80" i="4"/>
  <c r="AX66" i="4"/>
  <c r="AX143" i="4"/>
  <c r="AX60" i="4"/>
  <c r="AX99" i="4"/>
  <c r="AX110" i="4"/>
  <c r="AX87" i="4"/>
  <c r="AX104" i="4"/>
  <c r="AX98" i="4"/>
  <c r="AX88" i="4"/>
  <c r="AX83" i="4"/>
  <c r="AX113" i="4"/>
  <c r="AX156" i="4"/>
  <c r="AX93" i="4"/>
  <c r="AX68" i="4"/>
  <c r="AX108" i="4"/>
  <c r="AX72" i="4"/>
  <c r="AX91" i="4"/>
  <c r="AX70" i="4"/>
  <c r="AX94" i="4"/>
  <c r="AX25" i="4"/>
  <c r="AX57" i="4"/>
  <c r="AX85" i="4"/>
  <c r="AX78" i="4"/>
  <c r="AX75" i="4"/>
  <c r="AX102" i="4"/>
  <c r="AX76" i="4"/>
  <c r="AX90" i="4"/>
  <c r="AX31" i="4"/>
  <c r="AX69" i="4"/>
  <c r="AX159" i="4"/>
  <c r="AX41" i="4"/>
  <c r="AX53" i="4"/>
  <c r="AX61" i="4"/>
  <c r="AX48" i="4"/>
  <c r="AX51" i="4"/>
  <c r="AX40" i="4"/>
  <c r="AX20" i="4"/>
  <c r="AX43" i="4"/>
  <c r="AX50" i="4"/>
  <c r="AX44" i="4"/>
  <c r="AX42" i="4"/>
  <c r="AX45" i="4"/>
  <c r="AX28" i="4"/>
  <c r="AX29" i="4"/>
  <c r="AX38" i="4"/>
  <c r="AX52" i="4"/>
  <c r="AX37" i="4"/>
  <c r="AX46" i="4"/>
  <c r="AX39" i="4"/>
  <c r="AX30" i="4"/>
  <c r="AX18" i="4"/>
  <c r="AX32" i="4"/>
  <c r="AX17" i="4"/>
  <c r="AX49" i="4"/>
  <c r="AX26" i="4"/>
  <c r="AX34" i="4"/>
  <c r="AX21" i="4"/>
  <c r="AX24" i="4"/>
  <c r="AX23" i="4"/>
  <c r="AX35" i="4"/>
  <c r="AX14" i="4"/>
  <c r="AX16" i="4"/>
  <c r="AX15" i="4"/>
  <c r="AX27" i="4"/>
  <c r="AX22" i="4"/>
  <c r="AX13" i="4"/>
  <c r="AX19" i="4"/>
  <c r="AX11" i="4"/>
  <c r="AX10" i="4"/>
  <c r="E171" i="4" l="1"/>
  <c r="F171" i="4" s="1"/>
  <c r="G171" i="4"/>
  <c r="H171" i="4"/>
  <c r="L171" i="4" s="1"/>
  <c r="BF77" i="4"/>
  <c r="BD77" i="4"/>
  <c r="BB77" i="4"/>
  <c r="AZ77" i="4"/>
  <c r="BF111" i="4"/>
  <c r="BD111" i="4"/>
  <c r="BB111" i="4"/>
  <c r="BF184" i="4"/>
  <c r="BD184" i="4"/>
  <c r="BB184" i="4"/>
  <c r="AZ184" i="4"/>
  <c r="BF147" i="4"/>
  <c r="BD147" i="4"/>
  <c r="BB147" i="4"/>
  <c r="AZ147" i="4"/>
  <c r="BF112" i="4"/>
  <c r="BD112" i="4"/>
  <c r="BB112" i="4"/>
  <c r="AZ112" i="4"/>
  <c r="BF153" i="4"/>
  <c r="BD153" i="4"/>
  <c r="BB153" i="4"/>
  <c r="AZ153" i="4"/>
  <c r="AZ33" i="4"/>
  <c r="AZ55" i="4"/>
  <c r="AZ191" i="4"/>
  <c r="AZ140" i="4"/>
  <c r="AZ79" i="4"/>
  <c r="AZ175" i="4"/>
  <c r="AZ74" i="4"/>
  <c r="AZ164" i="4"/>
  <c r="AZ194" i="4"/>
  <c r="AZ120" i="4"/>
  <c r="AZ103" i="4"/>
  <c r="AZ152" i="4"/>
  <c r="AZ105" i="4"/>
  <c r="AZ141" i="4"/>
  <c r="AZ107" i="4"/>
  <c r="AZ148" i="4"/>
  <c r="AZ100" i="4"/>
  <c r="AZ145" i="4"/>
  <c r="AZ144" i="4"/>
  <c r="AZ192" i="4"/>
  <c r="AZ65" i="4"/>
  <c r="AZ132" i="4"/>
  <c r="AZ163" i="4"/>
  <c r="AZ63" i="4"/>
  <c r="AZ155" i="4"/>
  <c r="AZ137" i="4"/>
  <c r="AZ149" i="4"/>
  <c r="AZ82" i="4"/>
  <c r="AZ117" i="4"/>
  <c r="AZ193" i="4"/>
  <c r="AZ59" i="4"/>
  <c r="AZ62" i="4"/>
  <c r="AZ58" i="4"/>
  <c r="AZ126" i="4"/>
  <c r="AZ154" i="4"/>
  <c r="AZ119" i="4"/>
  <c r="AZ97" i="4"/>
  <c r="AZ106" i="4"/>
  <c r="AZ67" i="4"/>
  <c r="AZ142" i="4"/>
  <c r="AZ114" i="4"/>
  <c r="AZ190" i="4"/>
  <c r="AZ66" i="4"/>
  <c r="AZ80" i="4"/>
  <c r="AZ143" i="4"/>
  <c r="AZ60" i="4"/>
  <c r="AZ99" i="4"/>
  <c r="AZ110" i="4"/>
  <c r="AZ118" i="4"/>
  <c r="AZ134" i="4"/>
  <c r="AZ98" i="4"/>
  <c r="AZ83" i="4"/>
  <c r="AZ113" i="4"/>
  <c r="AZ88" i="4"/>
  <c r="AZ87" i="4"/>
  <c r="AZ156" i="4"/>
  <c r="AZ93" i="4"/>
  <c r="AZ68" i="4"/>
  <c r="AZ108" i="4"/>
  <c r="AZ72" i="4"/>
  <c r="AZ91" i="4"/>
  <c r="AZ94" i="4"/>
  <c r="AZ57" i="4"/>
  <c r="AZ78" i="4"/>
  <c r="AZ75" i="4"/>
  <c r="AZ102" i="4"/>
  <c r="AZ104" i="4"/>
  <c r="AZ89" i="4"/>
  <c r="AZ85" i="4"/>
  <c r="AZ41" i="4"/>
  <c r="AZ53" i="4"/>
  <c r="AZ159" i="4"/>
  <c r="AZ48" i="4"/>
  <c r="AZ51" i="4"/>
  <c r="AZ61" i="4"/>
  <c r="AZ69" i="4"/>
  <c r="AZ50" i="4"/>
  <c r="AZ44" i="4"/>
  <c r="AZ45" i="4"/>
  <c r="AZ20" i="4"/>
  <c r="AZ28" i="4"/>
  <c r="AZ29" i="4"/>
  <c r="AZ52" i="4"/>
  <c r="AZ38" i="4"/>
  <c r="AZ46" i="4"/>
  <c r="AZ37" i="4"/>
  <c r="AZ30" i="4"/>
  <c r="AZ17" i="4"/>
  <c r="AZ49" i="4"/>
  <c r="AZ32" i="4"/>
  <c r="AZ26" i="4"/>
  <c r="AZ34" i="4"/>
  <c r="AZ23" i="4"/>
  <c r="AZ14" i="4"/>
  <c r="AZ16" i="4"/>
  <c r="AZ15" i="4"/>
  <c r="AZ27" i="4"/>
  <c r="AZ22" i="4"/>
  <c r="AZ13" i="4"/>
  <c r="AZ19" i="4"/>
  <c r="AZ10" i="4"/>
  <c r="AZ21" i="4"/>
  <c r="H112" i="4" l="1"/>
  <c r="H184" i="4"/>
  <c r="H153" i="4"/>
  <c r="H147" i="4"/>
  <c r="H77" i="4"/>
  <c r="E153" i="4"/>
  <c r="E147" i="4"/>
  <c r="E112" i="4"/>
  <c r="G77" i="4"/>
  <c r="G112" i="4"/>
  <c r="G184" i="4"/>
  <c r="E184" i="4"/>
  <c r="E77" i="4"/>
  <c r="G153" i="4"/>
  <c r="G147" i="4"/>
  <c r="I171" i="4"/>
  <c r="K171" i="4"/>
  <c r="BF55" i="4"/>
  <c r="BD55" i="4"/>
  <c r="BB55" i="4"/>
  <c r="H55" i="4" l="1"/>
  <c r="G55" i="4"/>
  <c r="E55" i="4"/>
  <c r="BC6" i="4"/>
  <c r="BA6" i="4" s="1"/>
  <c r="AY6" i="4" s="1"/>
  <c r="AW6" i="4" s="1"/>
  <c r="AU6" i="4" s="1"/>
  <c r="AS6" i="4" s="1"/>
  <c r="AQ6" i="4" s="1"/>
  <c r="AO6" i="4" s="1"/>
  <c r="AM6" i="4" s="1"/>
  <c r="AK6" i="4" s="1"/>
  <c r="AI6" i="4" s="1"/>
  <c r="AG6" i="4" s="1"/>
  <c r="AE6" i="4" s="1"/>
  <c r="AC6" i="4" s="1"/>
  <c r="AA6" i="4" s="1"/>
  <c r="Y6" i="4" s="1"/>
  <c r="W6" i="4" s="1"/>
  <c r="S6" i="4" s="1"/>
  <c r="Q6" i="4" s="1"/>
  <c r="O6" i="4" s="1"/>
  <c r="BB10" i="4"/>
  <c r="BD10" i="4"/>
  <c r="BF10" i="4"/>
  <c r="BB11" i="4"/>
  <c r="BD11" i="4"/>
  <c r="BF11" i="4"/>
  <c r="BB19" i="4"/>
  <c r="BD19" i="4"/>
  <c r="BB13" i="4"/>
  <c r="BD13" i="4"/>
  <c r="BF13" i="4"/>
  <c r="BB22" i="4"/>
  <c r="BD22" i="4"/>
  <c r="BF22" i="4"/>
  <c r="BB27" i="4"/>
  <c r="BD27" i="4"/>
  <c r="BF27" i="4"/>
  <c r="BB15" i="4"/>
  <c r="BD15" i="4"/>
  <c r="BF15" i="4"/>
  <c r="BD16" i="4"/>
  <c r="BF16" i="4"/>
  <c r="BB14" i="4"/>
  <c r="BD14" i="4"/>
  <c r="BF14" i="4"/>
  <c r="BB35" i="4"/>
  <c r="BD35" i="4"/>
  <c r="BF35" i="4"/>
  <c r="BD23" i="4"/>
  <c r="BF23" i="4"/>
  <c r="BB24" i="4"/>
  <c r="BD24" i="4"/>
  <c r="BF24" i="4"/>
  <c r="BB21" i="4"/>
  <c r="BD21" i="4"/>
  <c r="BF21" i="4"/>
  <c r="BB34" i="4"/>
  <c r="BD34" i="4"/>
  <c r="BB26" i="4"/>
  <c r="BD26" i="4"/>
  <c r="BD32" i="4"/>
  <c r="BB49" i="4"/>
  <c r="BD49" i="4"/>
  <c r="BF49" i="4"/>
  <c r="BB17" i="4"/>
  <c r="BD17" i="4"/>
  <c r="BF17" i="4"/>
  <c r="G17" i="4" s="1"/>
  <c r="BB18" i="4"/>
  <c r="BD18" i="4"/>
  <c r="BF18" i="4"/>
  <c r="BB30" i="4"/>
  <c r="BD30" i="4"/>
  <c r="BF30" i="4"/>
  <c r="BD42" i="4"/>
  <c r="BD39" i="4"/>
  <c r="BF39" i="4"/>
  <c r="BB20" i="4"/>
  <c r="BD20" i="4"/>
  <c r="BF20" i="4"/>
  <c r="BB37" i="4"/>
  <c r="BD37" i="4"/>
  <c r="BF37" i="4"/>
  <c r="BB46" i="4"/>
  <c r="BD46" i="4"/>
  <c r="BF46" i="4"/>
  <c r="BB38" i="4"/>
  <c r="BD38" i="4"/>
  <c r="BF38" i="4"/>
  <c r="BB29" i="4"/>
  <c r="BD29" i="4"/>
  <c r="BF29" i="4"/>
  <c r="G29" i="4" s="1"/>
  <c r="BD52" i="4"/>
  <c r="BF52" i="4"/>
  <c r="BB28" i="4"/>
  <c r="BD28" i="4"/>
  <c r="BF28" i="4"/>
  <c r="BD45" i="4"/>
  <c r="BF45" i="4"/>
  <c r="BD44" i="4"/>
  <c r="BF44" i="4"/>
  <c r="BB50" i="4"/>
  <c r="BD50" i="4"/>
  <c r="BF50" i="4"/>
  <c r="BD69" i="4"/>
  <c r="BF69" i="4"/>
  <c r="BD43" i="4"/>
  <c r="BB61" i="4"/>
  <c r="BD61" i="4"/>
  <c r="BF61" i="4"/>
  <c r="BB48" i="4"/>
  <c r="BD48" i="4"/>
  <c r="BF48" i="4"/>
  <c r="BB159" i="4"/>
  <c r="BD159" i="4"/>
  <c r="BF159" i="4"/>
  <c r="G159" i="4" s="1"/>
  <c r="BB51" i="4"/>
  <c r="BD51" i="4"/>
  <c r="BB53" i="4"/>
  <c r="BD53" i="4"/>
  <c r="BB41" i="4"/>
  <c r="BD41" i="4"/>
  <c r="BD31" i="4"/>
  <c r="BF31" i="4"/>
  <c r="BD40" i="4"/>
  <c r="BF40" i="4"/>
  <c r="BD76" i="4"/>
  <c r="BF76" i="4"/>
  <c r="BB89" i="4"/>
  <c r="BD89" i="4"/>
  <c r="BF89" i="4"/>
  <c r="BB90" i="4"/>
  <c r="BD90" i="4"/>
  <c r="BD85" i="4"/>
  <c r="BB104" i="4"/>
  <c r="BD104" i="4"/>
  <c r="BF104" i="4"/>
  <c r="BB75" i="4"/>
  <c r="BD75" i="4"/>
  <c r="BF75" i="4"/>
  <c r="G75" i="4" s="1"/>
  <c r="BD78" i="4"/>
  <c r="BF78" i="4"/>
  <c r="BD57" i="4"/>
  <c r="BF57" i="4"/>
  <c r="BB88" i="4"/>
  <c r="BD88" i="4"/>
  <c r="BF88" i="4"/>
  <c r="BB91" i="4"/>
  <c r="BD91" i="4"/>
  <c r="BB156" i="4"/>
  <c r="BD156" i="4"/>
  <c r="BF156" i="4"/>
  <c r="BD94" i="4"/>
  <c r="BF94" i="4"/>
  <c r="BB72" i="4"/>
  <c r="BD72" i="4"/>
  <c r="BF72" i="4"/>
  <c r="BD102" i="4"/>
  <c r="BF102" i="4"/>
  <c r="BB108" i="4"/>
  <c r="BD108" i="4"/>
  <c r="BF108" i="4"/>
  <c r="BB93" i="4"/>
  <c r="BD93" i="4"/>
  <c r="BB87" i="4"/>
  <c r="BD87" i="4"/>
  <c r="BF87" i="4"/>
  <c r="BD70" i="4"/>
  <c r="BF70" i="4"/>
  <c r="BD68" i="4"/>
  <c r="BF68" i="4"/>
  <c r="BB113" i="4"/>
  <c r="BD113" i="4"/>
  <c r="BF113" i="4"/>
  <c r="BB83" i="4"/>
  <c r="BD83" i="4"/>
  <c r="BF83" i="4"/>
  <c r="BD25" i="4"/>
  <c r="BF25" i="4"/>
  <c r="BB118" i="4"/>
  <c r="BD118" i="4"/>
  <c r="BF118" i="4"/>
  <c r="BB98" i="4"/>
  <c r="BD98" i="4"/>
  <c r="BB134" i="4"/>
  <c r="BD134" i="4"/>
  <c r="BF134" i="4"/>
  <c r="BB110" i="4"/>
  <c r="BD110" i="4"/>
  <c r="BF110" i="4"/>
  <c r="BB66" i="4"/>
  <c r="BD66" i="4"/>
  <c r="BB99" i="4"/>
  <c r="BD99" i="4"/>
  <c r="BF99" i="4"/>
  <c r="BB60" i="4"/>
  <c r="BD60" i="4"/>
  <c r="BF60" i="4"/>
  <c r="BB143" i="4"/>
  <c r="BD143" i="4"/>
  <c r="BF143" i="4"/>
  <c r="BB80" i="4"/>
  <c r="BD80" i="4"/>
  <c r="BF80" i="4"/>
  <c r="G80" i="4" s="1"/>
  <c r="BB190" i="4"/>
  <c r="BD190" i="4"/>
  <c r="BF190" i="4"/>
  <c r="BB114" i="4"/>
  <c r="BD114" i="4"/>
  <c r="BF114" i="4"/>
  <c r="BB142" i="4"/>
  <c r="BD142" i="4"/>
  <c r="BB67" i="4"/>
  <c r="BD67" i="4"/>
  <c r="BB106" i="4"/>
  <c r="BD106" i="4"/>
  <c r="BF106" i="4"/>
  <c r="BB97" i="4"/>
  <c r="BD97" i="4"/>
  <c r="BD155" i="4"/>
  <c r="BF155" i="4"/>
  <c r="BB119" i="4"/>
  <c r="BD119" i="4"/>
  <c r="BF119" i="4"/>
  <c r="BB154" i="4"/>
  <c r="BD154" i="4"/>
  <c r="BF154" i="4"/>
  <c r="BB100" i="4"/>
  <c r="BD100" i="4"/>
  <c r="BF100" i="4"/>
  <c r="BB59" i="4"/>
  <c r="BD59" i="4"/>
  <c r="BF59" i="4"/>
  <c r="BB193" i="4"/>
  <c r="BD193" i="4"/>
  <c r="BF193" i="4"/>
  <c r="G193" i="4" s="1"/>
  <c r="BB117" i="4"/>
  <c r="BD117" i="4"/>
  <c r="BF117" i="4"/>
  <c r="BB62" i="4"/>
  <c r="BD62" i="4"/>
  <c r="BF62" i="4"/>
  <c r="BB82" i="4"/>
  <c r="BD82" i="4"/>
  <c r="BF82" i="4"/>
  <c r="BB149" i="4"/>
  <c r="BD149" i="4"/>
  <c r="BF149" i="4"/>
  <c r="BB96" i="4"/>
  <c r="BD96" i="4"/>
  <c r="BB137" i="4"/>
  <c r="BD137" i="4"/>
  <c r="BB58" i="4"/>
  <c r="BD58" i="4"/>
  <c r="BB63" i="4"/>
  <c r="BD63" i="4"/>
  <c r="BF63" i="4"/>
  <c r="BD126" i="4"/>
  <c r="BF126" i="4"/>
  <c r="BB163" i="4"/>
  <c r="BD163" i="4"/>
  <c r="BF163" i="4"/>
  <c r="BB132" i="4"/>
  <c r="BD132" i="4"/>
  <c r="BF132" i="4"/>
  <c r="BB65" i="4"/>
  <c r="BD65" i="4"/>
  <c r="BF65" i="4"/>
  <c r="G65" i="4" s="1"/>
  <c r="BB192" i="4"/>
  <c r="BD192" i="4"/>
  <c r="BF192" i="4"/>
  <c r="BB144" i="4"/>
  <c r="BD144" i="4"/>
  <c r="BB145" i="4"/>
  <c r="BD145" i="4"/>
  <c r="BB107" i="4"/>
  <c r="BD107" i="4"/>
  <c r="BF107" i="4"/>
  <c r="BB141" i="4"/>
  <c r="BD141" i="4"/>
  <c r="BF141" i="4"/>
  <c r="BB105" i="4"/>
  <c r="BD105" i="4"/>
  <c r="BF105" i="4"/>
  <c r="G105" i="4" s="1"/>
  <c r="BB152" i="4"/>
  <c r="BD152" i="4"/>
  <c r="BF152" i="4"/>
  <c r="G152" i="4" s="1"/>
  <c r="BB148" i="4"/>
  <c r="BD148" i="4"/>
  <c r="BF148" i="4"/>
  <c r="BB120" i="4"/>
  <c r="BD120" i="4"/>
  <c r="BF120" i="4"/>
  <c r="BB103" i="4"/>
  <c r="BD103" i="4"/>
  <c r="BF103" i="4"/>
  <c r="BB170" i="4"/>
  <c r="BD170" i="4"/>
  <c r="BF170" i="4"/>
  <c r="BB194" i="4"/>
  <c r="BD194" i="4"/>
  <c r="BF194" i="4"/>
  <c r="BB164" i="4"/>
  <c r="BD164" i="4"/>
  <c r="BF164" i="4"/>
  <c r="BB74" i="4"/>
  <c r="BD74" i="4"/>
  <c r="BF74" i="4"/>
  <c r="G74" i="4" s="1"/>
  <c r="BB175" i="4"/>
  <c r="BD175" i="4"/>
  <c r="BF175" i="4"/>
  <c r="G175" i="4" s="1"/>
  <c r="BB79" i="4"/>
  <c r="BD79" i="4"/>
  <c r="BF79" i="4"/>
  <c r="BB140" i="4"/>
  <c r="BD140" i="4"/>
  <c r="BF140" i="4"/>
  <c r="BB191" i="4"/>
  <c r="BD191" i="4"/>
  <c r="BF191" i="4"/>
  <c r="BB33" i="4"/>
  <c r="BD33" i="4"/>
  <c r="BF33" i="4"/>
  <c r="G164" i="4" l="1"/>
  <c r="G141" i="4"/>
  <c r="G132" i="4"/>
  <c r="G63" i="4"/>
  <c r="G59" i="4"/>
  <c r="G106" i="4"/>
  <c r="G143" i="4"/>
  <c r="G83" i="4"/>
  <c r="G48" i="4"/>
  <c r="G28" i="4"/>
  <c r="G38" i="4"/>
  <c r="G49" i="4"/>
  <c r="G21" i="4"/>
  <c r="G191" i="4"/>
  <c r="G156" i="4"/>
  <c r="G50" i="4"/>
  <c r="G20" i="4"/>
  <c r="G13" i="4"/>
  <c r="G10" i="4"/>
  <c r="G22" i="4"/>
  <c r="G11" i="4"/>
  <c r="H163" i="4"/>
  <c r="E163" i="4"/>
  <c r="E100" i="4"/>
  <c r="H100" i="4"/>
  <c r="H110" i="4"/>
  <c r="E110" i="4"/>
  <c r="E140" i="4"/>
  <c r="H140" i="4"/>
  <c r="G79" i="4"/>
  <c r="H74" i="4"/>
  <c r="E74" i="4"/>
  <c r="G148" i="4"/>
  <c r="E105" i="4"/>
  <c r="H105" i="4"/>
  <c r="H65" i="4"/>
  <c r="E65" i="4"/>
  <c r="G62" i="4"/>
  <c r="H193" i="4"/>
  <c r="E193" i="4"/>
  <c r="G114" i="4"/>
  <c r="E80" i="4"/>
  <c r="H80" i="4"/>
  <c r="G108" i="4"/>
  <c r="E75" i="4"/>
  <c r="H75" i="4"/>
  <c r="E159" i="4"/>
  <c r="H159" i="4"/>
  <c r="H29" i="4"/>
  <c r="E29" i="4"/>
  <c r="G30" i="4"/>
  <c r="E17" i="4"/>
  <c r="H17" i="4"/>
  <c r="H99" i="4"/>
  <c r="E99" i="4"/>
  <c r="E88" i="4"/>
  <c r="H88" i="4"/>
  <c r="E89" i="4"/>
  <c r="H89" i="4"/>
  <c r="H37" i="4"/>
  <c r="E37" i="4"/>
  <c r="G15" i="4"/>
  <c r="H22" i="4"/>
  <c r="E22" i="4"/>
  <c r="H11" i="4"/>
  <c r="E11" i="4"/>
  <c r="E154" i="4"/>
  <c r="H154" i="4"/>
  <c r="G103" i="4"/>
  <c r="H148" i="4"/>
  <c r="E148" i="4"/>
  <c r="G149" i="4"/>
  <c r="E62" i="4"/>
  <c r="H62" i="4"/>
  <c r="G119" i="4"/>
  <c r="E114" i="4"/>
  <c r="H114" i="4"/>
  <c r="H108" i="4"/>
  <c r="E108" i="4"/>
  <c r="E30" i="4"/>
  <c r="H30" i="4"/>
  <c r="H194" i="4"/>
  <c r="E194" i="4"/>
  <c r="E141" i="4"/>
  <c r="H141" i="4"/>
  <c r="G192" i="4"/>
  <c r="E132" i="4"/>
  <c r="H132" i="4"/>
  <c r="E63" i="4"/>
  <c r="H63" i="4"/>
  <c r="G117" i="4"/>
  <c r="H59" i="4"/>
  <c r="E59" i="4"/>
  <c r="E106" i="4"/>
  <c r="H106" i="4"/>
  <c r="G190" i="4"/>
  <c r="H143" i="4"/>
  <c r="E143" i="4"/>
  <c r="H83" i="4"/>
  <c r="E83" i="4"/>
  <c r="G87" i="4"/>
  <c r="E48" i="4"/>
  <c r="H48" i="4"/>
  <c r="H28" i="4"/>
  <c r="E28" i="4"/>
  <c r="E38" i="4"/>
  <c r="H38" i="4"/>
  <c r="H49" i="4"/>
  <c r="E49" i="4"/>
  <c r="E21" i="4"/>
  <c r="H21" i="4"/>
  <c r="H15" i="4"/>
  <c r="E15" i="4"/>
  <c r="E33" i="4"/>
  <c r="H33" i="4"/>
  <c r="H164" i="4"/>
  <c r="E164" i="4"/>
  <c r="G194" i="4"/>
  <c r="G107" i="4"/>
  <c r="G163" i="4"/>
  <c r="E149" i="4"/>
  <c r="H149" i="4"/>
  <c r="G100" i="4"/>
  <c r="E119" i="4"/>
  <c r="H119" i="4"/>
  <c r="G60" i="4"/>
  <c r="G110" i="4"/>
  <c r="G118" i="4"/>
  <c r="G113" i="4"/>
  <c r="E156" i="4"/>
  <c r="H156" i="4"/>
  <c r="G61" i="4"/>
  <c r="E50" i="4"/>
  <c r="H50" i="4"/>
  <c r="G46" i="4"/>
  <c r="E20" i="4"/>
  <c r="H20" i="4"/>
  <c r="G14" i="4"/>
  <c r="G27" i="4"/>
  <c r="E13" i="4"/>
  <c r="H13" i="4"/>
  <c r="H10" i="4"/>
  <c r="E10" i="4"/>
  <c r="E79" i="4"/>
  <c r="H79" i="4"/>
  <c r="H191" i="4"/>
  <c r="E191" i="4"/>
  <c r="E103" i="4"/>
  <c r="H103" i="4"/>
  <c r="G140" i="4"/>
  <c r="H175" i="4"/>
  <c r="E175" i="4"/>
  <c r="E152" i="4"/>
  <c r="H152" i="4"/>
  <c r="H192" i="4"/>
  <c r="E192" i="4"/>
  <c r="G82" i="4"/>
  <c r="E117" i="4"/>
  <c r="H117" i="4"/>
  <c r="E190" i="4"/>
  <c r="H190" i="4"/>
  <c r="H87" i="4"/>
  <c r="E87" i="4"/>
  <c r="G72" i="4"/>
  <c r="H107" i="4"/>
  <c r="E107" i="4"/>
  <c r="E60" i="4"/>
  <c r="H60" i="4"/>
  <c r="E118" i="4"/>
  <c r="H118" i="4"/>
  <c r="H113" i="4"/>
  <c r="E113" i="4"/>
  <c r="H61" i="4"/>
  <c r="E61" i="4"/>
  <c r="E46" i="4"/>
  <c r="H46" i="4"/>
  <c r="H14" i="4"/>
  <c r="E14" i="4"/>
  <c r="E27" i="4"/>
  <c r="H27" i="4"/>
  <c r="G33" i="4"/>
  <c r="E82" i="4"/>
  <c r="H82" i="4"/>
  <c r="G154" i="4"/>
  <c r="G99" i="4"/>
  <c r="E72" i="4"/>
  <c r="H72" i="4"/>
  <c r="G88" i="4"/>
  <c r="G89" i="4"/>
  <c r="G37" i="4"/>
  <c r="X68" i="5"/>
  <c r="S68" i="5"/>
  <c r="N68" i="5"/>
  <c r="D68" i="5"/>
  <c r="X67" i="5"/>
  <c r="S67" i="5"/>
  <c r="N67" i="5"/>
  <c r="D67" i="5"/>
  <c r="X66" i="5"/>
  <c r="S66" i="5"/>
  <c r="N66" i="5"/>
  <c r="D66" i="5"/>
  <c r="X65" i="5"/>
  <c r="S65" i="5"/>
  <c r="N65" i="5"/>
  <c r="D65" i="5"/>
  <c r="X64" i="5"/>
  <c r="S64" i="5"/>
  <c r="N64" i="5"/>
  <c r="D64" i="5"/>
  <c r="X63" i="5"/>
  <c r="S63" i="5"/>
  <c r="N63" i="5"/>
  <c r="D63" i="5"/>
  <c r="X62" i="5"/>
  <c r="S62" i="5"/>
  <c r="N62" i="5"/>
  <c r="D62" i="5"/>
  <c r="X61" i="5"/>
  <c r="S61" i="5"/>
  <c r="N61" i="5"/>
  <c r="D61" i="5"/>
  <c r="X60" i="5"/>
  <c r="S60" i="5"/>
  <c r="N60" i="5"/>
  <c r="D60" i="5"/>
  <c r="X59" i="5"/>
  <c r="S59" i="5"/>
  <c r="N59" i="5"/>
  <c r="D59" i="5"/>
  <c r="X58" i="5"/>
  <c r="S58" i="5"/>
  <c r="N58" i="5"/>
  <c r="D58" i="5"/>
  <c r="X57" i="5"/>
  <c r="S57" i="5"/>
  <c r="N57" i="5"/>
  <c r="D57" i="5"/>
  <c r="X56" i="5"/>
  <c r="S56" i="5"/>
  <c r="N56" i="5"/>
  <c r="D56" i="5"/>
  <c r="X55" i="5"/>
  <c r="S55" i="5"/>
  <c r="N55" i="5"/>
  <c r="D55" i="5"/>
  <c r="X54" i="5"/>
  <c r="S54" i="5"/>
  <c r="N54" i="5"/>
  <c r="D54" i="5"/>
  <c r="X53" i="5"/>
  <c r="S53" i="5"/>
  <c r="N53" i="5"/>
  <c r="D53" i="5"/>
  <c r="X52" i="5"/>
  <c r="S52" i="5"/>
  <c r="N52" i="5"/>
  <c r="D52" i="5"/>
  <c r="X51" i="5"/>
  <c r="S51" i="5"/>
  <c r="N51" i="5"/>
  <c r="D51" i="5"/>
  <c r="X50" i="5"/>
  <c r="S50" i="5"/>
  <c r="N50" i="5"/>
  <c r="D50" i="5"/>
  <c r="X49" i="5"/>
  <c r="S49" i="5"/>
  <c r="N49" i="5"/>
  <c r="D49" i="5"/>
  <c r="X48" i="5"/>
  <c r="S48" i="5"/>
  <c r="N48" i="5"/>
  <c r="D48" i="5"/>
  <c r="X47" i="5"/>
  <c r="S47" i="5"/>
  <c r="N47" i="5"/>
  <c r="D47" i="5"/>
  <c r="I47" i="5" s="1"/>
  <c r="X46" i="5"/>
  <c r="S46" i="5"/>
  <c r="N46" i="5"/>
  <c r="I46" i="5"/>
  <c r="D46" i="5"/>
  <c r="X45" i="5"/>
  <c r="S45" i="5"/>
  <c r="N45" i="5"/>
  <c r="I45" i="5"/>
  <c r="D45" i="5"/>
  <c r="X44" i="5"/>
  <c r="S44" i="5"/>
  <c r="N44" i="5"/>
  <c r="D44" i="5"/>
  <c r="X43" i="5"/>
  <c r="S43" i="5"/>
  <c r="N43" i="5"/>
  <c r="D43" i="5"/>
  <c r="X42" i="5"/>
  <c r="S42" i="5"/>
  <c r="N42" i="5"/>
  <c r="D42" i="5"/>
  <c r="X41" i="5"/>
  <c r="S41" i="5"/>
  <c r="N41" i="5"/>
  <c r="D41" i="5"/>
  <c r="I41" i="5" s="1"/>
  <c r="X40" i="5"/>
  <c r="S40" i="5"/>
  <c r="N40" i="5"/>
  <c r="I40" i="5"/>
  <c r="D40" i="5"/>
  <c r="X39" i="5"/>
  <c r="S39" i="5"/>
  <c r="N39" i="5"/>
  <c r="I39" i="5"/>
  <c r="D39" i="5"/>
  <c r="X38" i="5"/>
  <c r="S38" i="5"/>
  <c r="N38" i="5"/>
  <c r="I38" i="5"/>
  <c r="D38" i="5"/>
  <c r="D32" i="5"/>
  <c r="D31" i="5"/>
  <c r="D30" i="5"/>
  <c r="W29" i="5"/>
  <c r="W30" i="5" s="1"/>
  <c r="R29" i="5"/>
  <c r="R30" i="5" s="1"/>
  <c r="M29" i="5"/>
  <c r="H29" i="5"/>
  <c r="D29" i="5"/>
  <c r="W25" i="5"/>
  <c r="W26" i="5" s="1"/>
  <c r="R25" i="5"/>
  <c r="R26" i="5" s="1"/>
  <c r="M25" i="5"/>
  <c r="H25" i="5"/>
  <c r="D25" i="5"/>
  <c r="W23" i="5"/>
  <c r="X24" i="5" s="1"/>
  <c r="R23" i="5"/>
  <c r="H23" i="5"/>
  <c r="X22" i="5"/>
  <c r="S22" i="5"/>
  <c r="I22" i="5"/>
  <c r="X21" i="5"/>
  <c r="S21" i="5"/>
  <c r="N21" i="5"/>
  <c r="I21" i="5"/>
  <c r="D21" i="5"/>
  <c r="W17" i="5"/>
  <c r="M17" i="5"/>
  <c r="W15" i="5"/>
  <c r="M15" i="5"/>
  <c r="H15" i="5"/>
  <c r="X14" i="5"/>
  <c r="S14" i="5"/>
  <c r="N14" i="5"/>
  <c r="I14" i="5"/>
  <c r="D14" i="5"/>
  <c r="X13" i="5"/>
  <c r="S13" i="5"/>
  <c r="N13" i="5"/>
  <c r="I13" i="5"/>
  <c r="D13" i="5"/>
  <c r="W11" i="5"/>
  <c r="H11" i="5"/>
  <c r="X10" i="5"/>
  <c r="S10" i="5"/>
  <c r="M10" i="5"/>
  <c r="M11" i="5" s="1"/>
  <c r="I10" i="5"/>
  <c r="Y9" i="5"/>
  <c r="X9" i="5"/>
  <c r="T9" i="5"/>
  <c r="S9" i="5"/>
  <c r="M9" i="5"/>
  <c r="J9" i="5"/>
  <c r="I9" i="5"/>
  <c r="D9" i="5"/>
  <c r="X8" i="5"/>
  <c r="S8" i="5"/>
  <c r="N8" i="5"/>
  <c r="I8" i="5"/>
  <c r="Y7" i="5"/>
  <c r="X7" i="5"/>
  <c r="T7" i="5"/>
  <c r="S7" i="5"/>
  <c r="O7" i="5"/>
  <c r="N7" i="5"/>
  <c r="I7" i="5"/>
  <c r="X6" i="5"/>
  <c r="S6" i="5"/>
  <c r="N6" i="5"/>
  <c r="X5" i="5"/>
  <c r="S5" i="5"/>
  <c r="N5" i="5"/>
  <c r="H5" i="5"/>
  <c r="D5" i="5"/>
  <c r="W18" i="5" l="1"/>
  <c r="W19" i="5" s="1"/>
  <c r="AL150" i="4"/>
  <c r="AL90" i="4"/>
  <c r="AL134" i="4"/>
  <c r="Y15" i="5"/>
  <c r="AL120" i="4"/>
  <c r="AL85" i="4"/>
  <c r="BF19" i="4"/>
  <c r="BF32" i="4"/>
  <c r="BF26" i="4"/>
  <c r="I15" i="5"/>
  <c r="BF51" i="4"/>
  <c r="BF98" i="4"/>
  <c r="BB39" i="4"/>
  <c r="BB16" i="4"/>
  <c r="BB102" i="4"/>
  <c r="BB25" i="4"/>
  <c r="BF41" i="4"/>
  <c r="BF66" i="4"/>
  <c r="H26" i="5"/>
  <c r="AZ42" i="4"/>
  <c r="AZ18" i="4"/>
  <c r="H30" i="5"/>
  <c r="N9" i="5"/>
  <c r="BB23" i="4"/>
  <c r="Y13" i="5"/>
  <c r="M30" i="5"/>
  <c r="X11" i="5"/>
  <c r="M18" i="5"/>
  <c r="M26" i="5"/>
  <c r="T13" i="5"/>
  <c r="T11" i="5"/>
  <c r="I24" i="5"/>
  <c r="S15" i="5"/>
  <c r="N17" i="5"/>
  <c r="I23" i="5"/>
  <c r="S25" i="5"/>
  <c r="N10" i="5"/>
  <c r="X12" i="5"/>
  <c r="S16" i="5"/>
  <c r="N25" i="5"/>
  <c r="I26" i="5"/>
  <c r="H27" i="5"/>
  <c r="R27" i="5"/>
  <c r="S26" i="5"/>
  <c r="N16" i="5"/>
  <c r="S24" i="5"/>
  <c r="J7" i="5"/>
  <c r="I5" i="5"/>
  <c r="O9" i="5"/>
  <c r="X17" i="5"/>
  <c r="S23" i="5"/>
  <c r="M19" i="5"/>
  <c r="X16" i="5"/>
  <c r="N18" i="5"/>
  <c r="T15" i="5"/>
  <c r="X25" i="5"/>
  <c r="Y11" i="5"/>
  <c r="I25" i="5"/>
  <c r="E6" i="5"/>
  <c r="D33" i="5"/>
  <c r="D15" i="5"/>
  <c r="O15" i="5"/>
  <c r="N11" i="5"/>
  <c r="O13" i="5"/>
  <c r="N12" i="5"/>
  <c r="O11" i="5"/>
  <c r="N26" i="5"/>
  <c r="M27" i="5"/>
  <c r="X26" i="5"/>
  <c r="W27" i="5"/>
  <c r="W31" i="5"/>
  <c r="X30" i="5"/>
  <c r="D34" i="5"/>
  <c r="H31" i="5"/>
  <c r="I30" i="5"/>
  <c r="I42" i="5"/>
  <c r="E9" i="5"/>
  <c r="D7" i="5"/>
  <c r="D8" i="5"/>
  <c r="O21" i="5"/>
  <c r="N20" i="5"/>
  <c r="N19" i="5"/>
  <c r="M31" i="5"/>
  <c r="N30" i="5"/>
  <c r="R31" i="5"/>
  <c r="S30" i="5"/>
  <c r="D6" i="5"/>
  <c r="E7" i="5"/>
  <c r="I11" i="5"/>
  <c r="I12" i="5"/>
  <c r="J15" i="5"/>
  <c r="X15" i="5"/>
  <c r="H16" i="5"/>
  <c r="X23" i="5"/>
  <c r="I27" i="5"/>
  <c r="I28" i="5"/>
  <c r="N29" i="5"/>
  <c r="X29" i="5"/>
  <c r="J11" i="5"/>
  <c r="I6" i="5"/>
  <c r="S11" i="5"/>
  <c r="S12" i="5"/>
  <c r="N15" i="5"/>
  <c r="S27" i="5"/>
  <c r="I29" i="5"/>
  <c r="S29" i="5"/>
  <c r="J13" i="5"/>
  <c r="G19" i="4" l="1"/>
  <c r="E19" i="4"/>
  <c r="H19" i="4"/>
  <c r="E16" i="4"/>
  <c r="K16" i="4" s="1"/>
  <c r="H16" i="4"/>
  <c r="G16" i="4"/>
  <c r="E18" i="4"/>
  <c r="H18" i="4"/>
  <c r="G18" i="4"/>
  <c r="E120" i="4"/>
  <c r="H120" i="4"/>
  <c r="G120" i="4"/>
  <c r="G98" i="4"/>
  <c r="H98" i="4"/>
  <c r="E98" i="4"/>
  <c r="G51" i="4"/>
  <c r="E51" i="4"/>
  <c r="H51" i="4"/>
  <c r="H134" i="4"/>
  <c r="E134" i="4"/>
  <c r="G134" i="4"/>
  <c r="H102" i="4"/>
  <c r="E102" i="4"/>
  <c r="G102" i="4"/>
  <c r="G66" i="4"/>
  <c r="E66" i="4"/>
  <c r="H66" i="4"/>
  <c r="G41" i="4"/>
  <c r="H41" i="4"/>
  <c r="E41" i="4"/>
  <c r="G26" i="4"/>
  <c r="H26" i="4"/>
  <c r="E26" i="4"/>
  <c r="H150" i="4"/>
  <c r="L150" i="4" s="1"/>
  <c r="E150" i="4"/>
  <c r="G150" i="4"/>
  <c r="E23" i="4"/>
  <c r="H23" i="4"/>
  <c r="G23" i="4"/>
  <c r="L16" i="4"/>
  <c r="L11" i="4"/>
  <c r="L10" i="4"/>
  <c r="L22" i="4"/>
  <c r="AL104" i="4"/>
  <c r="AL53" i="4"/>
  <c r="Y23" i="5"/>
  <c r="Y19" i="5"/>
  <c r="X20" i="5"/>
  <c r="Y21" i="5"/>
  <c r="X19" i="5"/>
  <c r="X18" i="5"/>
  <c r="M22" i="5"/>
  <c r="BB43" i="4"/>
  <c r="BB40" i="4"/>
  <c r="BB42" i="4"/>
  <c r="BB70" i="4"/>
  <c r="BF67" i="4"/>
  <c r="BF137" i="4"/>
  <c r="BF58" i="4"/>
  <c r="BF96" i="4"/>
  <c r="BB85" i="4"/>
  <c r="BB69" i="4"/>
  <c r="BB31" i="4"/>
  <c r="BB68" i="4"/>
  <c r="AZ25" i="4"/>
  <c r="AZ31" i="4"/>
  <c r="AZ24" i="4"/>
  <c r="AZ40" i="4"/>
  <c r="O19" i="5"/>
  <c r="S28" i="5"/>
  <c r="D26" i="5"/>
  <c r="I49" i="5"/>
  <c r="I48" i="5"/>
  <c r="I43" i="5"/>
  <c r="D10" i="5"/>
  <c r="E37" i="5"/>
  <c r="D35" i="5"/>
  <c r="E38" i="5"/>
  <c r="X28" i="5"/>
  <c r="Y27" i="5"/>
  <c r="X27" i="5"/>
  <c r="D28" i="5"/>
  <c r="D27" i="5"/>
  <c r="M32" i="5"/>
  <c r="N31" i="5"/>
  <c r="I50" i="5"/>
  <c r="H32" i="5"/>
  <c r="I31" i="5"/>
  <c r="I16" i="5"/>
  <c r="H17" i="5"/>
  <c r="R32" i="5"/>
  <c r="S31" i="5"/>
  <c r="M23" i="5"/>
  <c r="N22" i="5"/>
  <c r="I44" i="5"/>
  <c r="N27" i="5"/>
  <c r="N28" i="5"/>
  <c r="O27" i="5"/>
  <c r="W32" i="5"/>
  <c r="X31" i="5"/>
  <c r="H69" i="4" l="1"/>
  <c r="E69" i="4"/>
  <c r="G69" i="4"/>
  <c r="E24" i="4"/>
  <c r="H24" i="4"/>
  <c r="G24" i="4"/>
  <c r="H68" i="4"/>
  <c r="E68" i="4"/>
  <c r="G68" i="4"/>
  <c r="E40" i="4"/>
  <c r="H40" i="4"/>
  <c r="G40" i="4"/>
  <c r="H104" i="4"/>
  <c r="E104" i="4"/>
  <c r="G104" i="4"/>
  <c r="G58" i="4"/>
  <c r="E58" i="4"/>
  <c r="H58" i="4"/>
  <c r="H31" i="4"/>
  <c r="E31" i="4"/>
  <c r="G31" i="4"/>
  <c r="G137" i="4"/>
  <c r="H137" i="4"/>
  <c r="E137" i="4"/>
  <c r="H25" i="4"/>
  <c r="E25" i="4"/>
  <c r="G25" i="4"/>
  <c r="G67" i="4"/>
  <c r="E67" i="4"/>
  <c r="H67" i="4"/>
  <c r="L156" i="4"/>
  <c r="I150" i="4"/>
  <c r="F150" i="4"/>
  <c r="K150" i="4"/>
  <c r="K11" i="4"/>
  <c r="F11" i="4"/>
  <c r="I16" i="4"/>
  <c r="I11" i="4"/>
  <c r="BB32" i="4"/>
  <c r="BB52" i="4"/>
  <c r="S17" i="5"/>
  <c r="D37" i="5"/>
  <c r="D36" i="5"/>
  <c r="H18" i="5"/>
  <c r="I17" i="5"/>
  <c r="O23" i="5"/>
  <c r="N23" i="5"/>
  <c r="N24" i="5"/>
  <c r="I51" i="5"/>
  <c r="R33" i="5"/>
  <c r="S32" i="5"/>
  <c r="H33" i="5"/>
  <c r="I32" i="5"/>
  <c r="N32" i="5"/>
  <c r="M33" i="5"/>
  <c r="D12" i="5"/>
  <c r="D11" i="5"/>
  <c r="E15" i="5"/>
  <c r="E13" i="5"/>
  <c r="E11" i="5"/>
  <c r="X32" i="5"/>
  <c r="W33" i="5"/>
  <c r="E52" i="4" l="1"/>
  <c r="H52" i="4"/>
  <c r="L52" i="4" s="1"/>
  <c r="G52" i="4"/>
  <c r="E32" i="4"/>
  <c r="H32" i="4"/>
  <c r="L32" i="4" s="1"/>
  <c r="G32" i="4"/>
  <c r="S18" i="5"/>
  <c r="M34" i="5"/>
  <c r="N33" i="5"/>
  <c r="I18" i="5"/>
  <c r="H19" i="5"/>
  <c r="S33" i="5"/>
  <c r="R34" i="5"/>
  <c r="D16" i="5"/>
  <c r="W34" i="5"/>
  <c r="X33" i="5"/>
  <c r="I33" i="5"/>
  <c r="H34" i="5"/>
  <c r="I52" i="5"/>
  <c r="BF42" i="4" l="1"/>
  <c r="BF91" i="4"/>
  <c r="BF43" i="4"/>
  <c r="BF53" i="4"/>
  <c r="T27" i="5"/>
  <c r="T23" i="5"/>
  <c r="T19" i="5"/>
  <c r="S19" i="5"/>
  <c r="T21" i="5"/>
  <c r="S20" i="5"/>
  <c r="R35" i="5"/>
  <c r="S34" i="5"/>
  <c r="I53" i="5"/>
  <c r="X34" i="5"/>
  <c r="W35" i="5"/>
  <c r="N34" i="5"/>
  <c r="M35" i="5"/>
  <c r="H35" i="5"/>
  <c r="I34" i="5"/>
  <c r="D17" i="5"/>
  <c r="I20" i="5"/>
  <c r="I19" i="5"/>
  <c r="J21" i="5"/>
  <c r="J23" i="5"/>
  <c r="J19" i="5"/>
  <c r="J27" i="5"/>
  <c r="G42" i="4" l="1"/>
  <c r="H42" i="4"/>
  <c r="E42" i="4"/>
  <c r="G53" i="4"/>
  <c r="E53" i="4"/>
  <c r="H53" i="4"/>
  <c r="G91" i="4"/>
  <c r="E91" i="4"/>
  <c r="H91" i="4"/>
  <c r="L42" i="4"/>
  <c r="L29" i="4"/>
  <c r="L18" i="4"/>
  <c r="L19" i="4"/>
  <c r="K19" i="4"/>
  <c r="K159" i="4"/>
  <c r="L159" i="4"/>
  <c r="AZ76" i="4"/>
  <c r="AZ39" i="4"/>
  <c r="AZ170" i="4"/>
  <c r="AZ96" i="4"/>
  <c r="AZ43" i="4"/>
  <c r="AZ70" i="4"/>
  <c r="AZ111" i="4"/>
  <c r="AZ90" i="4"/>
  <c r="AZ35" i="4"/>
  <c r="BF90" i="4"/>
  <c r="BF34" i="4"/>
  <c r="BF85" i="4"/>
  <c r="BF93" i="4"/>
  <c r="BF145" i="4"/>
  <c r="BF97" i="4"/>
  <c r="BF142" i="4"/>
  <c r="BF144" i="4"/>
  <c r="BB45" i="4"/>
  <c r="BB78" i="4"/>
  <c r="BB44" i="4"/>
  <c r="BB57" i="4"/>
  <c r="BB94" i="4"/>
  <c r="BB155" i="4"/>
  <c r="BB126" i="4"/>
  <c r="W36" i="5"/>
  <c r="Y37" i="5"/>
  <c r="Y35" i="5"/>
  <c r="X35" i="5"/>
  <c r="Y38" i="5"/>
  <c r="J38" i="5"/>
  <c r="H36" i="5"/>
  <c r="J35" i="5"/>
  <c r="J37" i="5"/>
  <c r="I35" i="5"/>
  <c r="T35" i="5"/>
  <c r="T38" i="5"/>
  <c r="S35" i="5"/>
  <c r="R36" i="5"/>
  <c r="T37" i="5"/>
  <c r="D18" i="5"/>
  <c r="M36" i="5"/>
  <c r="N35" i="5"/>
  <c r="O37" i="5"/>
  <c r="O38" i="5"/>
  <c r="O35" i="5"/>
  <c r="I54" i="5"/>
  <c r="G142" i="4" l="1"/>
  <c r="E142" i="4"/>
  <c r="H142" i="4"/>
  <c r="H94" i="4"/>
  <c r="E94" i="4"/>
  <c r="G94" i="4"/>
  <c r="G145" i="4"/>
  <c r="E145" i="4"/>
  <c r="H145" i="4"/>
  <c r="H70" i="4"/>
  <c r="E70" i="4"/>
  <c r="G70" i="4"/>
  <c r="H155" i="4"/>
  <c r="E155" i="4"/>
  <c r="G155" i="4"/>
  <c r="H43" i="4"/>
  <c r="L43" i="4" s="1"/>
  <c r="E43" i="4"/>
  <c r="G85" i="4"/>
  <c r="E85" i="4"/>
  <c r="H85" i="4"/>
  <c r="E96" i="4"/>
  <c r="H96" i="4"/>
  <c r="G96" i="4"/>
  <c r="H90" i="4"/>
  <c r="E90" i="4"/>
  <c r="G97" i="4"/>
  <c r="E97" i="4"/>
  <c r="H97" i="4"/>
  <c r="E57" i="4"/>
  <c r="H57" i="4"/>
  <c r="G57" i="4"/>
  <c r="H44" i="4"/>
  <c r="E44" i="4"/>
  <c r="G44" i="4"/>
  <c r="H78" i="4"/>
  <c r="E78" i="4"/>
  <c r="G78" i="4"/>
  <c r="G34" i="4"/>
  <c r="E34" i="4"/>
  <c r="H34" i="4"/>
  <c r="L34" i="4" s="1"/>
  <c r="H170" i="4"/>
  <c r="E170" i="4"/>
  <c r="G170" i="4"/>
  <c r="G43" i="4"/>
  <c r="E126" i="4"/>
  <c r="H126" i="4"/>
  <c r="G126" i="4"/>
  <c r="H111" i="4"/>
  <c r="E111" i="4"/>
  <c r="G111" i="4"/>
  <c r="G93" i="4"/>
  <c r="E93" i="4"/>
  <c r="H93" i="4"/>
  <c r="H45" i="4"/>
  <c r="L45" i="4" s="1"/>
  <c r="E45" i="4"/>
  <c r="G45" i="4"/>
  <c r="G90" i="4"/>
  <c r="H39" i="4"/>
  <c r="E39" i="4"/>
  <c r="G39" i="4"/>
  <c r="G144" i="4"/>
  <c r="H144" i="4"/>
  <c r="E144" i="4"/>
  <c r="E35" i="4"/>
  <c r="H35" i="4"/>
  <c r="G35" i="4"/>
  <c r="E76" i="4"/>
  <c r="H76" i="4"/>
  <c r="G76" i="4"/>
  <c r="L53" i="4"/>
  <c r="K18" i="4"/>
  <c r="I19" i="4"/>
  <c r="I159" i="4"/>
  <c r="F16" i="4"/>
  <c r="E24" i="5"/>
  <c r="E21" i="5"/>
  <c r="D19" i="5"/>
  <c r="D20" i="5"/>
  <c r="E27" i="5"/>
  <c r="E35" i="5"/>
  <c r="E19" i="5"/>
  <c r="I55" i="5"/>
  <c r="I37" i="5"/>
  <c r="I36" i="5"/>
  <c r="N37" i="5"/>
  <c r="N36" i="5"/>
  <c r="S37" i="5"/>
  <c r="S36" i="5"/>
  <c r="X37" i="5"/>
  <c r="X36" i="5"/>
  <c r="K39" i="4" l="1"/>
  <c r="I39" i="4"/>
  <c r="L28" i="4"/>
  <c r="K28" i="4"/>
  <c r="I18" i="4"/>
  <c r="K34" i="4"/>
  <c r="F34" i="4"/>
  <c r="I43" i="4"/>
  <c r="I53" i="4"/>
  <c r="I34" i="4"/>
  <c r="F53" i="4"/>
  <c r="K53" i="4"/>
  <c r="F43" i="4"/>
  <c r="K43" i="4"/>
  <c r="I56" i="5"/>
  <c r="D22" i="5"/>
  <c r="L39" i="4" l="1"/>
  <c r="I28" i="4"/>
  <c r="D24" i="5"/>
  <c r="E23" i="5"/>
  <c r="D23" i="5"/>
  <c r="I57" i="5"/>
  <c r="I58" i="5" l="1"/>
  <c r="I59" i="5" l="1"/>
  <c r="I60" i="5" l="1"/>
  <c r="I61" i="5" l="1"/>
  <c r="I62" i="5" l="1"/>
  <c r="I63" i="5" l="1"/>
  <c r="I64" i="5" l="1"/>
  <c r="I65" i="5" l="1"/>
  <c r="I66" i="5" l="1"/>
  <c r="H68" i="5" l="1"/>
  <c r="I67" i="5"/>
  <c r="I68" i="5" l="1"/>
  <c r="L191" i="4" l="1"/>
  <c r="L163" i="4"/>
  <c r="L190" i="4"/>
  <c r="L70" i="4"/>
  <c r="L137" i="4"/>
  <c r="L67" i="4"/>
  <c r="L152" i="4"/>
  <c r="L96" i="4"/>
  <c r="L143" i="4"/>
  <c r="L87" i="4"/>
  <c r="K105" i="4"/>
  <c r="L105" i="4"/>
  <c r="L149" i="4"/>
  <c r="L154" i="4"/>
  <c r="L25" i="4"/>
  <c r="L91" i="4"/>
  <c r="L69" i="4"/>
  <c r="L14" i="4"/>
  <c r="L89" i="4"/>
  <c r="L37" i="4"/>
  <c r="L93" i="4"/>
  <c r="L76" i="4"/>
  <c r="L20" i="4"/>
  <c r="L108" i="4"/>
  <c r="L51" i="4"/>
  <c r="L27" i="4"/>
  <c r="L111" i="4"/>
  <c r="L194" i="4"/>
  <c r="L120" i="4"/>
  <c r="L58" i="4"/>
  <c r="L99" i="4"/>
  <c r="L145" i="4"/>
  <c r="L62" i="4"/>
  <c r="K80" i="4"/>
  <c r="L80" i="4"/>
  <c r="L140" i="4"/>
  <c r="L141" i="4"/>
  <c r="L100" i="4"/>
  <c r="L110" i="4"/>
  <c r="L79" i="4"/>
  <c r="L107" i="4"/>
  <c r="L117" i="4"/>
  <c r="K97" i="4"/>
  <c r="L97" i="4"/>
  <c r="L68" i="4"/>
  <c r="L46" i="4"/>
  <c r="L72" i="4"/>
  <c r="L41" i="4"/>
  <c r="L30" i="4"/>
  <c r="L94" i="4"/>
  <c r="L26" i="4"/>
  <c r="L78" i="4"/>
  <c r="L38" i="4"/>
  <c r="L55" i="4"/>
  <c r="L112" i="4"/>
  <c r="L175" i="4"/>
  <c r="L82" i="4"/>
  <c r="L119" i="4"/>
  <c r="L134" i="4"/>
  <c r="L74" i="4"/>
  <c r="L65" i="4"/>
  <c r="L193" i="4"/>
  <c r="L66" i="4"/>
  <c r="L144" i="4"/>
  <c r="L155" i="4"/>
  <c r="L118" i="4"/>
  <c r="L164" i="4"/>
  <c r="L192" i="4"/>
  <c r="L59" i="4"/>
  <c r="L114" i="4"/>
  <c r="L90" i="4"/>
  <c r="L49" i="4"/>
  <c r="L88" i="4"/>
  <c r="L48" i="4"/>
  <c r="L24" i="4"/>
  <c r="L57" i="4"/>
  <c r="K61" i="4"/>
  <c r="L61" i="4"/>
  <c r="K23" i="4"/>
  <c r="L23" i="4"/>
  <c r="L85" i="4"/>
  <c r="L17" i="4"/>
  <c r="L184" i="4"/>
  <c r="L77" i="4"/>
  <c r="L33" i="4"/>
  <c r="L106" i="4"/>
  <c r="L83" i="4"/>
  <c r="L148" i="4"/>
  <c r="L126" i="4"/>
  <c r="L98" i="4"/>
  <c r="L170" i="4"/>
  <c r="L132" i="4"/>
  <c r="L142" i="4"/>
  <c r="L113" i="4"/>
  <c r="L103" i="4"/>
  <c r="L63" i="4"/>
  <c r="L60" i="4"/>
  <c r="F102" i="4"/>
  <c r="L102" i="4"/>
  <c r="K31" i="4"/>
  <c r="L31" i="4"/>
  <c r="L21" i="4"/>
  <c r="L75" i="4"/>
  <c r="L50" i="4"/>
  <c r="K13" i="4"/>
  <c r="L13" i="4"/>
  <c r="K104" i="4"/>
  <c r="L104" i="4"/>
  <c r="L44" i="4"/>
  <c r="L15" i="4"/>
  <c r="L40" i="4"/>
  <c r="L35" i="4"/>
  <c r="L153" i="4"/>
  <c r="L147" i="4"/>
  <c r="K99" i="4"/>
  <c r="K107" i="4"/>
  <c r="F30" i="4"/>
  <c r="K78" i="4"/>
  <c r="F118" i="4"/>
  <c r="F90" i="4"/>
  <c r="F60" i="4"/>
  <c r="K91" i="4"/>
  <c r="F69" i="4"/>
  <c r="K93" i="4"/>
  <c r="K20" i="4"/>
  <c r="F100" i="4"/>
  <c r="K68" i="4"/>
  <c r="K26" i="4"/>
  <c r="K38" i="4"/>
  <c r="F190" i="4"/>
  <c r="K14" i="4"/>
  <c r="K119" i="4"/>
  <c r="K74" i="4"/>
  <c r="K155" i="4"/>
  <c r="F164" i="4"/>
  <c r="K59" i="4"/>
  <c r="K48" i="4"/>
  <c r="K17" i="4"/>
  <c r="K33" i="4"/>
  <c r="K106" i="4"/>
  <c r="F170" i="4"/>
  <c r="K142" i="4"/>
  <c r="K21" i="4"/>
  <c r="K141" i="4"/>
  <c r="F110" i="4"/>
  <c r="K82" i="4"/>
  <c r="K134" i="4"/>
  <c r="K88" i="4"/>
  <c r="K85" i="4"/>
  <c r="F83" i="4"/>
  <c r="F98" i="4"/>
  <c r="K70" i="4"/>
  <c r="K87" i="4"/>
  <c r="K57" i="4"/>
  <c r="K148" i="4"/>
  <c r="F27" i="4"/>
  <c r="K113" i="4"/>
  <c r="F114" i="4"/>
  <c r="K175" i="4"/>
  <c r="K25" i="4"/>
  <c r="K22" i="4"/>
  <c r="K51" i="4"/>
  <c r="K52" i="4"/>
  <c r="F46" i="4"/>
  <c r="K29" i="4"/>
  <c r="K163" i="4"/>
  <c r="F39" i="4"/>
  <c r="F159" i="4"/>
  <c r="F18" i="4"/>
  <c r="F28" i="4"/>
  <c r="F19" i="4"/>
  <c r="F142" i="4" l="1"/>
  <c r="K170" i="4"/>
  <c r="K100" i="4"/>
  <c r="F104" i="4"/>
  <c r="F134" i="4"/>
  <c r="K118" i="4"/>
  <c r="F87" i="4"/>
  <c r="K98" i="4"/>
  <c r="F113" i="4"/>
  <c r="F33" i="4"/>
  <c r="K110" i="4"/>
  <c r="F13" i="4"/>
  <c r="K60" i="4"/>
  <c r="F141" i="4"/>
  <c r="F68" i="4"/>
  <c r="F99" i="4"/>
  <c r="K30" i="4"/>
  <c r="K164" i="4"/>
  <c r="F119" i="4"/>
  <c r="K190" i="4"/>
  <c r="K102" i="4"/>
  <c r="K114" i="4"/>
  <c r="K83" i="4"/>
  <c r="F82" i="4"/>
  <c r="F23" i="4"/>
  <c r="K69" i="4"/>
  <c r="K27" i="4"/>
  <c r="K46" i="4"/>
  <c r="F80" i="4"/>
  <c r="F163" i="4"/>
  <c r="F57" i="4"/>
  <c r="F29" i="4"/>
  <c r="F74" i="4"/>
  <c r="F31" i="4"/>
  <c r="F148" i="4"/>
  <c r="F14" i="4"/>
  <c r="K90" i="4"/>
  <c r="F91" i="4"/>
  <c r="F88" i="4"/>
  <c r="F26" i="4"/>
  <c r="F22" i="4"/>
  <c r="F105" i="4"/>
  <c r="F70" i="4"/>
  <c r="F93" i="4"/>
  <c r="F51" i="4"/>
  <c r="F48" i="4"/>
  <c r="F52" i="4"/>
  <c r="F78" i="4"/>
  <c r="F97" i="4"/>
  <c r="F155" i="4"/>
  <c r="F21" i="4"/>
  <c r="F20" i="4"/>
  <c r="F106" i="4"/>
  <c r="F38" i="4"/>
  <c r="F175" i="4"/>
  <c r="F149" i="4"/>
  <c r="K149" i="4"/>
  <c r="I65" i="4"/>
  <c r="F153" i="4"/>
  <c r="K153" i="4"/>
  <c r="K24" i="4"/>
  <c r="F24" i="4"/>
  <c r="F61" i="4"/>
  <c r="I107" i="4"/>
  <c r="F193" i="4"/>
  <c r="K193" i="4"/>
  <c r="F59" i="4"/>
  <c r="F85" i="4"/>
  <c r="I76" i="4"/>
  <c r="K37" i="4"/>
  <c r="F37" i="4"/>
  <c r="K10" i="4"/>
  <c r="F10" i="4"/>
  <c r="K154" i="4"/>
  <c r="F154" i="4"/>
  <c r="I149" i="4"/>
  <c r="K140" i="4"/>
  <c r="F140" i="4"/>
  <c r="I137" i="4"/>
  <c r="F65" i="4"/>
  <c r="K65" i="4"/>
  <c r="I147" i="4"/>
  <c r="I112" i="4"/>
  <c r="K15" i="4"/>
  <c r="F15" i="4"/>
  <c r="I49" i="4"/>
  <c r="I118" i="4"/>
  <c r="I144" i="4"/>
  <c r="I98" i="4"/>
  <c r="I163" i="4"/>
  <c r="K120" i="4"/>
  <c r="F120" i="4"/>
  <c r="I156" i="4"/>
  <c r="I23" i="4"/>
  <c r="I32" i="4"/>
  <c r="I42" i="4"/>
  <c r="I31" i="4"/>
  <c r="I63" i="4"/>
  <c r="I192" i="4"/>
  <c r="I67" i="4"/>
  <c r="I74" i="4"/>
  <c r="I82" i="4"/>
  <c r="I33" i="4"/>
  <c r="I111" i="4"/>
  <c r="F45" i="4"/>
  <c r="K45" i="4"/>
  <c r="I57" i="4"/>
  <c r="I41" i="4"/>
  <c r="I75" i="4"/>
  <c r="I46" i="4"/>
  <c r="I60" i="4"/>
  <c r="I79" i="4"/>
  <c r="I110" i="4"/>
  <c r="I96" i="4"/>
  <c r="I132" i="4"/>
  <c r="I141" i="4"/>
  <c r="I66" i="4"/>
  <c r="I190" i="4"/>
  <c r="I119" i="4"/>
  <c r="I58" i="4"/>
  <c r="F76" i="4"/>
  <c r="K76" i="4"/>
  <c r="I88" i="4"/>
  <c r="I70" i="4"/>
  <c r="K49" i="4"/>
  <c r="F49" i="4"/>
  <c r="I25" i="4"/>
  <c r="I143" i="4"/>
  <c r="I99" i="4"/>
  <c r="I194" i="4"/>
  <c r="I27" i="4"/>
  <c r="K156" i="4"/>
  <c r="F156" i="4"/>
  <c r="I104" i="4"/>
  <c r="K72" i="4"/>
  <c r="F72" i="4"/>
  <c r="I14" i="4"/>
  <c r="I97" i="4"/>
  <c r="K117" i="4"/>
  <c r="F117" i="4"/>
  <c r="K63" i="4"/>
  <c r="F63" i="4"/>
  <c r="K192" i="4"/>
  <c r="F192" i="4"/>
  <c r="K126" i="4"/>
  <c r="F126" i="4"/>
  <c r="F145" i="4"/>
  <c r="K145" i="4"/>
  <c r="F77" i="4"/>
  <c r="K77" i="4"/>
  <c r="I108" i="4"/>
  <c r="I44" i="4"/>
  <c r="F75" i="4"/>
  <c r="K75" i="4"/>
  <c r="K103" i="4"/>
  <c r="F103" i="4"/>
  <c r="I113" i="4"/>
  <c r="K96" i="4"/>
  <c r="F96" i="4"/>
  <c r="F132" i="4"/>
  <c r="K132" i="4"/>
  <c r="I170" i="4"/>
  <c r="I134" i="4"/>
  <c r="F94" i="4"/>
  <c r="K94" i="4"/>
  <c r="K137" i="4"/>
  <c r="F137" i="4"/>
  <c r="F55" i="4"/>
  <c r="K55" i="4"/>
  <c r="I140" i="4"/>
  <c r="I193" i="4"/>
  <c r="I175" i="4"/>
  <c r="I191" i="4"/>
  <c r="I153" i="4"/>
  <c r="I55" i="4"/>
  <c r="I15" i="4"/>
  <c r="I93" i="4"/>
  <c r="I48" i="4"/>
  <c r="I89" i="4"/>
  <c r="I22" i="4"/>
  <c r="I105" i="4"/>
  <c r="I87" i="4"/>
  <c r="I155" i="4"/>
  <c r="I100" i="4"/>
  <c r="K144" i="4"/>
  <c r="F144" i="4"/>
  <c r="K152" i="4"/>
  <c r="F152" i="4"/>
  <c r="I83" i="4"/>
  <c r="I106" i="4"/>
  <c r="I40" i="4"/>
  <c r="I52" i="4"/>
  <c r="K62" i="4"/>
  <c r="F62" i="4"/>
  <c r="I126" i="4"/>
  <c r="I145" i="4"/>
  <c r="I77" i="4"/>
  <c r="F184" i="4"/>
  <c r="K184" i="4"/>
  <c r="K35" i="4"/>
  <c r="F35" i="4"/>
  <c r="I45" i="4"/>
  <c r="I30" i="4"/>
  <c r="I50" i="4"/>
  <c r="F41" i="4"/>
  <c r="K41" i="4"/>
  <c r="I90" i="4"/>
  <c r="I102" i="4"/>
  <c r="K79" i="4"/>
  <c r="F79" i="4"/>
  <c r="F58" i="4"/>
  <c r="K58" i="4"/>
  <c r="I17" i="4"/>
  <c r="I51" i="4"/>
  <c r="I20" i="4"/>
  <c r="I21" i="4"/>
  <c r="I59" i="4"/>
  <c r="K191" i="4"/>
  <c r="F191" i="4"/>
  <c r="K89" i="4"/>
  <c r="F89" i="4"/>
  <c r="F17" i="4"/>
  <c r="I10" i="4"/>
  <c r="I154" i="4"/>
  <c r="F107" i="4"/>
  <c r="I85" i="4"/>
  <c r="I94" i="4"/>
  <c r="I37" i="4"/>
  <c r="F147" i="4"/>
  <c r="K147" i="4"/>
  <c r="F112" i="4"/>
  <c r="K112" i="4"/>
  <c r="I78" i="4"/>
  <c r="I61" i="4"/>
  <c r="I24" i="4"/>
  <c r="I69" i="4"/>
  <c r="I114" i="4"/>
  <c r="K143" i="4"/>
  <c r="F143" i="4"/>
  <c r="I152" i="4"/>
  <c r="I80" i="4"/>
  <c r="I148" i="4"/>
  <c r="I120" i="4"/>
  <c r="K194" i="4"/>
  <c r="F194" i="4"/>
  <c r="I38" i="4"/>
  <c r="F40" i="4"/>
  <c r="K40" i="4"/>
  <c r="I29" i="4"/>
  <c r="K32" i="4"/>
  <c r="F32" i="4"/>
  <c r="I72" i="4"/>
  <c r="F42" i="4"/>
  <c r="K42" i="4"/>
  <c r="I91" i="4"/>
  <c r="I117" i="4"/>
  <c r="K67" i="4"/>
  <c r="F67" i="4"/>
  <c r="I62" i="4"/>
  <c r="F111" i="4"/>
  <c r="K111" i="4"/>
  <c r="I184" i="4"/>
  <c r="I35" i="4"/>
  <c r="F108" i="4"/>
  <c r="K108" i="4"/>
  <c r="I26" i="4"/>
  <c r="F44" i="4"/>
  <c r="K44" i="4"/>
  <c r="I13" i="4"/>
  <c r="K50" i="4"/>
  <c r="F50" i="4"/>
  <c r="I68" i="4"/>
  <c r="I103" i="4"/>
  <c r="I164" i="4"/>
  <c r="I142" i="4"/>
  <c r="K66" i="4"/>
  <c r="F66" i="4"/>
  <c r="G9" i="4"/>
  <c r="F25" i="4"/>
  <c r="BM196" i="4" l="1"/>
  <c r="BM10" i="4" l="1"/>
  <c r="BM161" i="4" l="1"/>
  <c r="BM160" i="4"/>
  <c r="BM159" i="4"/>
  <c r="BM158" i="4"/>
  <c r="BM157" i="4"/>
  <c r="BM156" i="4"/>
  <c r="BM155" i="4"/>
  <c r="BM154" i="4"/>
  <c r="BM153" i="4"/>
  <c r="BM152" i="4"/>
  <c r="BM151" i="4"/>
  <c r="BM150" i="4"/>
  <c r="BM149" i="4"/>
  <c r="BM148" i="4"/>
  <c r="BM147" i="4"/>
  <c r="BM146" i="4"/>
  <c r="BM145" i="4"/>
  <c r="BM144" i="4"/>
  <c r="BM143" i="4"/>
  <c r="BM142" i="4"/>
  <c r="BM141" i="4"/>
  <c r="BM140" i="4"/>
  <c r="BM139" i="4"/>
  <c r="BM138" i="4"/>
  <c r="BM137" i="4"/>
  <c r="BM136" i="4"/>
  <c r="BM135" i="4"/>
  <c r="BM134" i="4"/>
  <c r="BM133" i="4"/>
  <c r="BM132" i="4"/>
  <c r="BM131" i="4"/>
  <c r="BM130" i="4"/>
  <c r="BM129" i="4"/>
  <c r="BM128" i="4"/>
  <c r="BM127" i="4"/>
  <c r="BM126" i="4"/>
  <c r="BM125" i="4"/>
  <c r="BM124" i="4"/>
  <c r="BM123" i="4"/>
  <c r="BM122" i="4"/>
  <c r="BM121" i="4"/>
  <c r="BM120" i="4"/>
  <c r="BM119" i="4"/>
  <c r="BM118" i="4"/>
  <c r="BM117" i="4"/>
  <c r="BM116" i="4"/>
  <c r="BM115" i="4"/>
  <c r="BM114" i="4"/>
  <c r="BM113" i="4"/>
  <c r="BM112" i="4"/>
  <c r="BM111" i="4"/>
  <c r="BM110" i="4"/>
  <c r="BM109" i="4"/>
  <c r="BM108" i="4"/>
  <c r="BM107" i="4"/>
  <c r="BM106" i="4"/>
  <c r="BM105" i="4"/>
  <c r="BM104" i="4"/>
  <c r="BM103" i="4"/>
  <c r="BM102" i="4"/>
  <c r="BM101" i="4"/>
  <c r="BM100" i="4"/>
  <c r="BM99" i="4"/>
  <c r="BM98" i="4"/>
  <c r="BM97" i="4"/>
  <c r="BM96" i="4"/>
  <c r="BM95" i="4"/>
  <c r="BM94" i="4"/>
  <c r="BM93" i="4"/>
  <c r="BM92" i="4"/>
  <c r="BM91" i="4"/>
  <c r="BM90" i="4"/>
  <c r="BM89" i="4"/>
  <c r="BM88" i="4"/>
  <c r="BM87" i="4"/>
  <c r="BM86" i="4"/>
  <c r="BM85" i="4"/>
  <c r="BM84" i="4"/>
  <c r="BM83" i="4"/>
  <c r="BM82" i="4"/>
  <c r="BM81" i="4"/>
  <c r="BM80" i="4"/>
  <c r="BM79" i="4"/>
  <c r="BM78" i="4"/>
  <c r="BM77" i="4"/>
  <c r="BM76" i="4"/>
  <c r="BM75" i="4"/>
  <c r="BM74" i="4"/>
  <c r="BM73" i="4"/>
  <c r="BM72" i="4"/>
  <c r="BM71" i="4"/>
  <c r="BM70" i="4"/>
  <c r="BM69" i="4"/>
  <c r="BM68" i="4"/>
  <c r="BM67" i="4"/>
  <c r="BM66" i="4"/>
  <c r="BM65" i="4"/>
  <c r="BM64" i="4"/>
  <c r="BM63" i="4"/>
  <c r="BM62" i="4"/>
  <c r="BM61" i="4"/>
  <c r="BM60" i="4"/>
  <c r="BM59" i="4"/>
  <c r="BM58" i="4"/>
  <c r="BM57" i="4"/>
  <c r="BM56" i="4"/>
  <c r="BM55" i="4"/>
  <c r="BM54" i="4"/>
  <c r="BM53" i="4"/>
  <c r="BM52" i="4"/>
  <c r="BM51" i="4"/>
  <c r="BM50" i="4"/>
  <c r="BM49" i="4"/>
  <c r="BM48" i="4"/>
  <c r="BM47" i="4"/>
  <c r="BM46" i="4"/>
  <c r="BM45" i="4"/>
  <c r="BM44" i="4"/>
  <c r="BM43" i="4"/>
  <c r="BM42" i="4"/>
  <c r="BM41" i="4"/>
  <c r="BM40" i="4"/>
  <c r="BM39" i="4"/>
  <c r="BM38" i="4"/>
  <c r="BM37" i="4"/>
  <c r="BM36" i="4"/>
  <c r="BM35" i="4"/>
  <c r="BM34" i="4"/>
  <c r="BM33" i="4"/>
  <c r="BM32" i="4"/>
  <c r="BM31" i="4"/>
  <c r="BM30" i="4"/>
  <c r="BM29" i="4"/>
  <c r="BM28" i="4"/>
  <c r="BM27" i="4"/>
  <c r="BM26" i="4"/>
  <c r="BM25" i="4"/>
  <c r="BM24" i="4"/>
  <c r="BM23" i="4"/>
  <c r="BM22" i="4"/>
  <c r="BM21" i="4"/>
  <c r="BM20" i="4"/>
  <c r="BM19" i="4"/>
  <c r="BM18" i="4"/>
  <c r="BM17" i="4"/>
  <c r="BM16" i="4"/>
  <c r="BM15" i="4"/>
  <c r="BM14" i="4"/>
  <c r="BM13" i="4"/>
  <c r="BM12" i="4"/>
  <c r="BM11" i="4"/>
  <c r="BM197" i="4" l="1"/>
  <c r="D11" i="4" l="1"/>
  <c r="C12" i="4" l="1"/>
  <c r="C13" i="4" l="1"/>
  <c r="D10" i="4"/>
  <c r="D12" i="4"/>
  <c r="D13" i="4" l="1"/>
  <c r="C14" i="4" l="1"/>
  <c r="D14" i="4" l="1"/>
  <c r="C15" i="4"/>
  <c r="D15" i="4" s="1"/>
  <c r="C16" i="4" l="1"/>
  <c r="D16" i="4" s="1"/>
  <c r="C17" i="4" l="1"/>
  <c r="C18" i="4"/>
  <c r="C19" i="4" l="1"/>
  <c r="D19" i="4" s="1"/>
  <c r="D17" i="4"/>
  <c r="D18" i="4"/>
  <c r="C20" i="4" l="1"/>
  <c r="D20" i="4" s="1"/>
  <c r="C21" i="4" l="1"/>
  <c r="D21" i="4" l="1"/>
  <c r="C22" i="4"/>
  <c r="D22" i="4" l="1"/>
  <c r="C23" i="4"/>
  <c r="D23" i="4" s="1"/>
  <c r="C24" i="4"/>
  <c r="C25" i="4" s="1"/>
  <c r="D24" i="4"/>
  <c r="C26" i="4" l="1"/>
  <c r="D25" i="4"/>
  <c r="D26" i="4" l="1"/>
  <c r="C27" i="4"/>
  <c r="C28" i="4" l="1"/>
  <c r="D27" i="4"/>
  <c r="D28" i="4" l="1"/>
  <c r="C29" i="4"/>
  <c r="C30" i="4" l="1"/>
  <c r="D29" i="4"/>
  <c r="D30" i="4" l="1"/>
  <c r="C31" i="4"/>
  <c r="C32" i="4" l="1"/>
  <c r="D31" i="4"/>
  <c r="D32" i="4" l="1"/>
  <c r="C33" i="4"/>
  <c r="D33" i="4" l="1"/>
  <c r="C34" i="4" l="1"/>
  <c r="C35" i="4" s="1"/>
  <c r="C36" i="4" l="1"/>
  <c r="D35" i="4"/>
  <c r="D34" i="4"/>
  <c r="C37" i="4" l="1"/>
  <c r="D37" i="4" s="1"/>
  <c r="D36" i="4"/>
  <c r="C38" i="4"/>
  <c r="C39" i="4" s="1"/>
  <c r="D39" i="4"/>
  <c r="D38" i="4" l="1"/>
  <c r="C40" i="4" l="1"/>
  <c r="D40" i="4" l="1"/>
  <c r="C41" i="4" l="1"/>
  <c r="C42" i="4" s="1"/>
  <c r="D42" i="4" s="1"/>
  <c r="C43" i="4" l="1"/>
  <c r="D41" i="4"/>
  <c r="D43" i="4" l="1"/>
  <c r="C44" i="4"/>
  <c r="D44" i="4" l="1"/>
  <c r="C45" i="4" l="1"/>
  <c r="C46" i="4" s="1"/>
  <c r="D46" i="4" s="1"/>
  <c r="C47" i="4" l="1"/>
  <c r="D45" i="4"/>
  <c r="D47" i="4" l="1"/>
  <c r="C48" i="4"/>
  <c r="D48" i="4" l="1"/>
  <c r="C49" i="4" l="1"/>
  <c r="C50" i="4" s="1"/>
  <c r="C51" i="4" s="1"/>
  <c r="D51" i="4" s="1"/>
  <c r="D50" i="4"/>
  <c r="D49" i="4" l="1"/>
  <c r="C52" i="4" l="1"/>
  <c r="C53" i="4" s="1"/>
  <c r="D53" i="4" s="1"/>
  <c r="D52" i="4" l="1"/>
  <c r="C54" i="4" l="1"/>
  <c r="C55" i="4" s="1"/>
  <c r="C56" i="4" l="1"/>
  <c r="D55" i="4"/>
  <c r="D54" i="4"/>
  <c r="D56" i="4" l="1"/>
  <c r="C57" i="4"/>
  <c r="D57" i="4" l="1"/>
  <c r="C58" i="4"/>
  <c r="D58" i="4" l="1"/>
  <c r="C59" i="4"/>
  <c r="C60" i="4" l="1"/>
  <c r="D59" i="4"/>
  <c r="C61" i="4" l="1"/>
  <c r="D60" i="4"/>
  <c r="D61" i="4" l="1"/>
  <c r="C62" i="4"/>
  <c r="D62" i="4" l="1"/>
  <c r="C63" i="4"/>
  <c r="C64" i="4" l="1"/>
  <c r="D63" i="4"/>
  <c r="C65" i="4" l="1"/>
  <c r="D64" i="4"/>
  <c r="C66" i="4" l="1"/>
  <c r="D65" i="4"/>
  <c r="D66" i="4" l="1"/>
  <c r="C67" i="4"/>
  <c r="C68" i="4" l="1"/>
  <c r="D67" i="4"/>
  <c r="D68" i="4" l="1"/>
  <c r="C69" i="4"/>
  <c r="C70" i="4" l="1"/>
  <c r="D69" i="4"/>
  <c r="C71" i="4" l="1"/>
  <c r="D70" i="4"/>
  <c r="C72" i="4" l="1"/>
  <c r="D71" i="4"/>
  <c r="D72" i="4" l="1"/>
  <c r="C73" i="4"/>
  <c r="C74" i="4" l="1"/>
  <c r="D73" i="4"/>
  <c r="D74" i="4" l="1"/>
  <c r="C75" i="4"/>
  <c r="C76" i="4" l="1"/>
  <c r="D75" i="4"/>
  <c r="D76" i="4" l="1"/>
  <c r="C77" i="4"/>
  <c r="D77" i="4" l="1"/>
  <c r="C78" i="4"/>
  <c r="C79" i="4" l="1"/>
  <c r="D78" i="4"/>
  <c r="C80" i="4" l="1"/>
  <c r="D79" i="4"/>
  <c r="D80" i="4" l="1"/>
  <c r="C81" i="4"/>
  <c r="D81" i="4" l="1"/>
  <c r="C82" i="4"/>
  <c r="C83" i="4" l="1"/>
  <c r="D82" i="4"/>
  <c r="C84" i="4" l="1"/>
  <c r="D83" i="4"/>
  <c r="D84" i="4" l="1"/>
  <c r="C85" i="4"/>
  <c r="D85" i="4" l="1"/>
  <c r="C86" i="4"/>
  <c r="C87" i="4" l="1"/>
  <c r="D86" i="4"/>
  <c r="C88" i="4" l="1"/>
  <c r="D87" i="4"/>
  <c r="C89" i="4" l="1"/>
  <c r="D88" i="4"/>
  <c r="D89" i="4" l="1"/>
  <c r="C90" i="4"/>
  <c r="C91" i="4" l="1"/>
  <c r="D90" i="4"/>
  <c r="D91" i="4" l="1"/>
  <c r="C92" i="4"/>
  <c r="C93" i="4" l="1"/>
  <c r="D92" i="4"/>
  <c r="D93" i="4" l="1"/>
  <c r="C94" i="4"/>
  <c r="D94" i="4" l="1"/>
  <c r="C95" i="4"/>
  <c r="C96" i="4" l="1"/>
  <c r="D95" i="4"/>
  <c r="D96" i="4" l="1"/>
  <c r="C97" i="4"/>
  <c r="C98" i="4" l="1"/>
  <c r="D97" i="4"/>
  <c r="D98" i="4" l="1"/>
  <c r="C99" i="4"/>
  <c r="C100" i="4" l="1"/>
  <c r="D99" i="4"/>
  <c r="D100" i="4" l="1"/>
  <c r="C101" i="4"/>
  <c r="C102" i="4" l="1"/>
  <c r="D101" i="4"/>
  <c r="D102" i="4" l="1"/>
  <c r="C103" i="4"/>
  <c r="D103" i="4" l="1"/>
  <c r="C104" i="4"/>
  <c r="C105" i="4" l="1"/>
  <c r="D104" i="4"/>
  <c r="D105" i="4" l="1"/>
  <c r="C106" i="4"/>
  <c r="D106" i="4" l="1"/>
  <c r="C107" i="4"/>
  <c r="C108" i="4" l="1"/>
  <c r="D107" i="4"/>
  <c r="D108" i="4" l="1"/>
  <c r="C109" i="4"/>
  <c r="C110" i="4" l="1"/>
  <c r="D109" i="4"/>
  <c r="D110" i="4" l="1"/>
  <c r="C111" i="4"/>
  <c r="C112" i="4" l="1"/>
  <c r="D111" i="4"/>
  <c r="C113" i="4" l="1"/>
  <c r="D112" i="4"/>
  <c r="D113" i="4" l="1"/>
  <c r="C114" i="4"/>
  <c r="D114" i="4" l="1"/>
  <c r="C115" i="4"/>
  <c r="D115" i="4" l="1"/>
  <c r="C116" i="4"/>
  <c r="C117" i="4" l="1"/>
  <c r="D116" i="4"/>
  <c r="C118" i="4" l="1"/>
  <c r="D117" i="4"/>
  <c r="D118" i="4" l="1"/>
  <c r="C119" i="4"/>
  <c r="D119" i="4" l="1"/>
  <c r="C120" i="4"/>
  <c r="D120" i="4" l="1"/>
  <c r="C121" i="4"/>
  <c r="D121" i="4" l="1"/>
  <c r="C122" i="4"/>
  <c r="D122" i="4" l="1"/>
  <c r="C123" i="4"/>
  <c r="C124" i="4" l="1"/>
  <c r="D123" i="4"/>
  <c r="D124" i="4" l="1"/>
  <c r="C125" i="4"/>
  <c r="D125" i="4" l="1"/>
  <c r="C126" i="4"/>
  <c r="D126" i="4" l="1"/>
  <c r="C127" i="4"/>
  <c r="D127" i="4" l="1"/>
  <c r="C128" i="4"/>
  <c r="D128" i="4" s="1"/>
  <c r="C129" i="4" l="1"/>
  <c r="C130" i="4" s="1"/>
  <c r="D130" i="4" l="1"/>
  <c r="C131" i="4"/>
  <c r="D129" i="4"/>
  <c r="C132" i="4" l="1"/>
  <c r="D131" i="4"/>
  <c r="D132" i="4" l="1"/>
  <c r="C133" i="4"/>
  <c r="D133" i="4" l="1"/>
  <c r="C134" i="4"/>
  <c r="D134" i="4" l="1"/>
  <c r="C135" i="4"/>
  <c r="C136" i="4" l="1"/>
  <c r="D135" i="4"/>
  <c r="D136" i="4" l="1"/>
  <c r="C137" i="4"/>
  <c r="D137" i="4" l="1"/>
  <c r="C138" i="4"/>
  <c r="D138" i="4" l="1"/>
  <c r="C139" i="4"/>
  <c r="C140" i="4" l="1"/>
  <c r="D139" i="4"/>
  <c r="D140" i="4" l="1"/>
  <c r="C141" i="4"/>
  <c r="C142" i="4" l="1"/>
  <c r="D141" i="4"/>
  <c r="D142" i="4" l="1"/>
  <c r="C143" i="4"/>
  <c r="D143" i="4" l="1"/>
  <c r="C144" i="4"/>
  <c r="D144" i="4" l="1"/>
  <c r="C145" i="4"/>
  <c r="D145" i="4" l="1"/>
  <c r="C146" i="4"/>
  <c r="C147" i="4" l="1"/>
  <c r="D146" i="4"/>
  <c r="D147" i="4" l="1"/>
  <c r="C148" i="4"/>
  <c r="D148" i="4" l="1"/>
  <c r="C149" i="4"/>
  <c r="C150" i="4" l="1"/>
  <c r="D149" i="4"/>
  <c r="C151" i="4" l="1"/>
  <c r="D150" i="4"/>
  <c r="C152" i="4" l="1"/>
  <c r="D151" i="4"/>
  <c r="D152" i="4" l="1"/>
  <c r="C153" i="4"/>
  <c r="D153" i="4" l="1"/>
  <c r="C154" i="4"/>
  <c r="C155" i="4" l="1"/>
  <c r="D154" i="4"/>
  <c r="C156" i="4" l="1"/>
  <c r="D156" i="4" s="1"/>
  <c r="D155" i="4"/>
  <c r="C157" i="4" l="1"/>
  <c r="D157" i="4" l="1"/>
  <c r="C158" i="4"/>
  <c r="C159" i="4" l="1"/>
  <c r="D158" i="4"/>
  <c r="D159" i="4" l="1"/>
  <c r="C160" i="4"/>
  <c r="D160" i="4" l="1"/>
  <c r="C161" i="4"/>
  <c r="C162" i="4" l="1"/>
  <c r="D161" i="4"/>
  <c r="D162" i="4" l="1"/>
  <c r="C163" i="4"/>
  <c r="C164" i="4" l="1"/>
  <c r="D163" i="4"/>
  <c r="C165" i="4" l="1"/>
  <c r="D164" i="4"/>
  <c r="C166" i="4" l="1"/>
  <c r="D165" i="4"/>
  <c r="C167" i="4" l="1"/>
  <c r="D166" i="4"/>
  <c r="C168" i="4" l="1"/>
  <c r="D167" i="4"/>
  <c r="D168" i="4" l="1"/>
  <c r="C169" i="4"/>
  <c r="C170" i="4" l="1"/>
  <c r="D169" i="4"/>
  <c r="D170" i="4" l="1"/>
  <c r="C171" i="4"/>
  <c r="D171" i="4" l="1"/>
  <c r="C172" i="4"/>
  <c r="C173" i="4" l="1"/>
  <c r="D172" i="4"/>
  <c r="D173" i="4" l="1"/>
  <c r="C174" i="4"/>
  <c r="D174" i="4" l="1"/>
  <c r="C175" i="4"/>
  <c r="C176" i="4" l="1"/>
  <c r="D176" i="4" s="1"/>
  <c r="D175" i="4"/>
  <c r="C177" i="4"/>
  <c r="D177" i="4" l="1"/>
  <c r="C178" i="4"/>
  <c r="C179" i="4" l="1"/>
  <c r="D178" i="4"/>
  <c r="D179" i="4" l="1"/>
  <c r="C180" i="4"/>
  <c r="D180" i="4" l="1"/>
  <c r="C181" i="4"/>
  <c r="C182" i="4" l="1"/>
  <c r="D181" i="4"/>
  <c r="C183" i="4" l="1"/>
  <c r="D182" i="4"/>
  <c r="D183" i="4" l="1"/>
  <c r="C184" i="4"/>
  <c r="C185" i="4" l="1"/>
  <c r="D184" i="4"/>
  <c r="D185" i="4" l="1"/>
  <c r="C186" i="4"/>
  <c r="C187" i="4" l="1"/>
  <c r="D186" i="4"/>
  <c r="D187" i="4" l="1"/>
  <c r="C188" i="4"/>
  <c r="C189" i="4" l="1"/>
  <c r="D188" i="4"/>
  <c r="C190" i="4" l="1"/>
  <c r="D189" i="4"/>
  <c r="D190" i="4" l="1"/>
  <c r="C191" i="4"/>
  <c r="D191" i="4" l="1"/>
  <c r="C192" i="4"/>
  <c r="C193" i="4" l="1"/>
  <c r="D192" i="4"/>
  <c r="C194" i="4" l="1"/>
  <c r="D194" i="4" s="1"/>
  <c r="D193" i="4"/>
  <c r="C195" i="4"/>
  <c r="D195" i="4" s="1"/>
</calcChain>
</file>

<file path=xl/sharedStrings.xml><?xml version="1.0" encoding="utf-8"?>
<sst xmlns="http://schemas.openxmlformats.org/spreadsheetml/2006/main" count="326" uniqueCount="245">
  <si>
    <t>Рейтинг</t>
  </si>
  <si>
    <t>место</t>
  </si>
  <si>
    <t>очки</t>
  </si>
  <si>
    <t>Жансеитов Мухтар</t>
  </si>
  <si>
    <t>Шахворостов Сергей</t>
  </si>
  <si>
    <t>Дмитриев Дмитрий</t>
  </si>
  <si>
    <t>Турсунханов Болат</t>
  </si>
  <si>
    <t>Коробко Сергей</t>
  </si>
  <si>
    <t>Валетов Денис</t>
  </si>
  <si>
    <t>Нарембаев Талгат</t>
  </si>
  <si>
    <t>Ордабаев Жанат</t>
  </si>
  <si>
    <t>Краснобородкин Сергей</t>
  </si>
  <si>
    <t>Раисов Аманжол</t>
  </si>
  <si>
    <t>Сактаганов Максат</t>
  </si>
  <si>
    <t>Бесараб Виктор</t>
  </si>
  <si>
    <t>Балгарин Ерлан</t>
  </si>
  <si>
    <t>Малинин Игорь</t>
  </si>
  <si>
    <t>Спиваков Владимир</t>
  </si>
  <si>
    <t>Хан Николай</t>
  </si>
  <si>
    <t>Сабитов Идель</t>
  </si>
  <si>
    <t>Цай Владимир</t>
  </si>
  <si>
    <t>Турниров сыграно</t>
  </si>
  <si>
    <t>Место</t>
  </si>
  <si>
    <t>Очки</t>
  </si>
  <si>
    <t>% пул</t>
  </si>
  <si>
    <t>% пред.</t>
  </si>
  <si>
    <t>бонус</t>
  </si>
  <si>
    <t>Зоров Михаил</t>
  </si>
  <si>
    <t>Елимбаев Тимур</t>
  </si>
  <si>
    <t>Игрок</t>
  </si>
  <si>
    <t>Место в рейтинге до проведения последнего турнира</t>
  </si>
  <si>
    <t>Баймухаметов Марат</t>
  </si>
  <si>
    <t>Сапраниди Валерий</t>
  </si>
  <si>
    <t>Куренков Тимур</t>
  </si>
  <si>
    <t>Тырнов Дмитрий</t>
  </si>
  <si>
    <t>Игиликов Кайрат</t>
  </si>
  <si>
    <t>Базаркулов Абдихалик</t>
  </si>
  <si>
    <t>Аманбаев Руслан</t>
  </si>
  <si>
    <t>Калдаев Бектурсын</t>
  </si>
  <si>
    <t>Абижанов Арыстан</t>
  </si>
  <si>
    <t>Ахметов Бауржан</t>
  </si>
  <si>
    <t>Тлеубаев Зангар</t>
  </si>
  <si>
    <t>Байбосынов Ануар</t>
  </si>
  <si>
    <r>
      <t xml:space="preserve"> (</t>
    </r>
    <r>
      <rPr>
        <sz val="11"/>
        <color theme="1"/>
        <rFont val="Arial"/>
        <family val="2"/>
        <charset val="204"/>
      </rPr>
      <t>за последние 52 недели</t>
    </r>
    <r>
      <rPr>
        <sz val="11"/>
        <color theme="1"/>
        <rFont val="Arial"/>
        <family val="2"/>
        <charset val="204"/>
      </rPr>
      <t>)</t>
    </r>
  </si>
  <si>
    <t>Голенко Евгений</t>
  </si>
  <si>
    <t>Медеуов Адиль</t>
  </si>
  <si>
    <t>Брушковский Константин</t>
  </si>
  <si>
    <t>Карамуллин Руслан</t>
  </si>
  <si>
    <t>Марков Роман</t>
  </si>
  <si>
    <t>Апсенбетов Бейбит</t>
  </si>
  <si>
    <t>Мадаминов Макс</t>
  </si>
  <si>
    <t>Корболин Андрей</t>
  </si>
  <si>
    <t>Среднее кол-во очков, набираемых за один турнир</t>
  </si>
  <si>
    <t>Алпысбаев Руслан</t>
  </si>
  <si>
    <t>Юй Константин</t>
  </si>
  <si>
    <t>Агошков Дмитрий</t>
  </si>
  <si>
    <t xml:space="preserve">Изменение в рейтинге </t>
  </si>
  <si>
    <t>Среднее кол-во очков, набираемых за восемь лучших результатов</t>
  </si>
  <si>
    <t xml:space="preserve">Очки всего </t>
  </si>
  <si>
    <t>Очки до проведения последнего турнира ро восьми лучшим результатам</t>
  </si>
  <si>
    <t>Очки до проведения последнего турнира ВСЕГО</t>
  </si>
  <si>
    <t>Джаппаркулов Бахыт</t>
  </si>
  <si>
    <t>Адамбеков Абылжан</t>
  </si>
  <si>
    <t>Арутюнов Ашот</t>
  </si>
  <si>
    <t>Абугалиев Тимур</t>
  </si>
  <si>
    <t>Баймаханов Ерлан</t>
  </si>
  <si>
    <t>Ким Юрий</t>
  </si>
  <si>
    <t>Боков Константин</t>
  </si>
  <si>
    <t>Бозжанов Толеген</t>
  </si>
  <si>
    <t>РЕЙТИНГ КСЛТ</t>
  </si>
  <si>
    <t>Попов Василий</t>
  </si>
  <si>
    <t>Бостанбеков Кайрат</t>
  </si>
  <si>
    <t>Котенко Антон</t>
  </si>
  <si>
    <t>Нейланд Александр</t>
  </si>
  <si>
    <t>Байзульдинов Данияр</t>
  </si>
  <si>
    <t>Кубесов Бахтияр</t>
  </si>
  <si>
    <t>Мушекбаев Адиль</t>
  </si>
  <si>
    <t>Бениаминов Жан</t>
  </si>
  <si>
    <t>Куринов Андрей</t>
  </si>
  <si>
    <t>Оразаев Ерлан</t>
  </si>
  <si>
    <t>Суйменбаев Арслан</t>
  </si>
  <si>
    <t>Сайдвакасов Алмаз</t>
  </si>
  <si>
    <t>Пономарев Андрей</t>
  </si>
  <si>
    <t>Нурамбеков Тимур</t>
  </si>
  <si>
    <t>Малов Александр</t>
  </si>
  <si>
    <t>Раисов Даурен</t>
  </si>
  <si>
    <t>Вышенский Владимир</t>
  </si>
  <si>
    <t>Аллафи Рамиз</t>
  </si>
  <si>
    <t>Аманбаев Ескендер</t>
  </si>
  <si>
    <t>Нигматуллин Леонид</t>
  </si>
  <si>
    <t>Ким Лев</t>
  </si>
  <si>
    <t>Джексеков Ислам</t>
  </si>
  <si>
    <t>Саутбаев Нурлан</t>
  </si>
  <si>
    <t>Губайдуллин Арман</t>
  </si>
  <si>
    <t>Тенизбаев Ельдар</t>
  </si>
  <si>
    <t>Ужкенов Айбек</t>
  </si>
  <si>
    <t>Коржумбаев Ермек</t>
  </si>
  <si>
    <t>Гильманов Анарбек</t>
  </si>
  <si>
    <t>Чолпанкулов Мурат</t>
  </si>
  <si>
    <t>Утебаев Сакен</t>
  </si>
  <si>
    <t>Шайкенов Абай</t>
  </si>
  <si>
    <t>Хан Константин</t>
  </si>
  <si>
    <t>Калиниченко Сергей</t>
  </si>
  <si>
    <t xml:space="preserve">Баран Илья </t>
  </si>
  <si>
    <t>Козачко Максим</t>
  </si>
  <si>
    <t>Дайырбеков Руслан</t>
  </si>
  <si>
    <t>Бабич Павел</t>
  </si>
  <si>
    <r>
      <t xml:space="preserve">Очки 
</t>
    </r>
    <r>
      <rPr>
        <sz val="11"/>
        <rFont val="Arial Narrow"/>
        <family val="2"/>
        <charset val="204"/>
      </rPr>
      <t>(восемь лучших результатов (изменение))</t>
    </r>
  </si>
  <si>
    <t>Арышев Ануар</t>
  </si>
  <si>
    <t>Пушкарь Александр</t>
  </si>
  <si>
    <t>Волков Антон</t>
  </si>
  <si>
    <t>Комаров Борис</t>
  </si>
  <si>
    <t>Сакипов Алишер</t>
  </si>
  <si>
    <t>Ачабаев Хасан</t>
  </si>
  <si>
    <r>
      <rPr>
        <b/>
        <sz val="9"/>
        <color theme="1"/>
        <rFont val="Arial"/>
        <family val="2"/>
        <charset val="204"/>
      </rPr>
      <t>MASTERS</t>
    </r>
    <r>
      <rPr>
        <sz val="9"/>
        <color theme="1"/>
        <rFont val="Arial"/>
        <family val="2"/>
        <charset val="204"/>
      </rPr>
      <t xml:space="preserve"> (первая категория)</t>
    </r>
  </si>
  <si>
    <r>
      <rPr>
        <b/>
        <sz val="9"/>
        <color theme="1"/>
        <rFont val="Arial"/>
        <family val="2"/>
        <charset val="204"/>
      </rPr>
      <t>GRAND SLAM</t>
    </r>
    <r>
      <rPr>
        <sz val="9"/>
        <color theme="1"/>
        <rFont val="Arial"/>
        <family val="2"/>
        <charset val="204"/>
      </rPr>
      <t xml:space="preserve"> (высшая категория) </t>
    </r>
  </si>
  <si>
    <r>
      <rPr>
        <b/>
        <sz val="9"/>
        <color theme="1"/>
        <rFont val="Arial"/>
        <family val="2"/>
        <charset val="204"/>
      </rPr>
      <t>FUTURES</t>
    </r>
    <r>
      <rPr>
        <sz val="9"/>
        <color theme="1"/>
        <rFont val="Arial"/>
        <family val="2"/>
        <charset val="204"/>
      </rPr>
      <t xml:space="preserve"> (третья категория)</t>
    </r>
  </si>
  <si>
    <r>
      <rPr>
        <b/>
        <sz val="9"/>
        <color theme="1"/>
        <rFont val="Arial"/>
        <family val="2"/>
        <charset val="204"/>
      </rPr>
      <t>TOUR</t>
    </r>
    <r>
      <rPr>
        <sz val="9"/>
        <color theme="1"/>
        <rFont val="Arial"/>
        <family val="2"/>
        <charset val="204"/>
      </rPr>
      <t xml:space="preserve"> (вторая категория)</t>
    </r>
  </si>
  <si>
    <r>
      <rPr>
        <b/>
        <sz val="11"/>
        <color theme="1"/>
        <rFont val="Arial Narrow"/>
        <family val="2"/>
        <charset val="204"/>
      </rPr>
      <t xml:space="preserve">GRAND SLAM </t>
    </r>
    <r>
      <rPr>
        <sz val="11"/>
        <color theme="1"/>
        <rFont val="Arial Narrow"/>
        <family val="2"/>
        <charset val="204"/>
      </rPr>
      <t>Турнир высшей категории</t>
    </r>
  </si>
  <si>
    <r>
      <rPr>
        <b/>
        <sz val="11"/>
        <color theme="1"/>
        <rFont val="Arial Narrow"/>
        <family val="2"/>
        <charset val="204"/>
      </rPr>
      <t xml:space="preserve">MASTERS </t>
    </r>
    <r>
      <rPr>
        <sz val="11"/>
        <color theme="1"/>
        <rFont val="Arial Narrow"/>
        <family val="2"/>
        <charset val="204"/>
      </rPr>
      <t>Турнир первой категории</t>
    </r>
  </si>
  <si>
    <r>
      <rPr>
        <b/>
        <sz val="11"/>
        <color theme="1"/>
        <rFont val="Arial Narrow"/>
        <family val="2"/>
        <charset val="204"/>
      </rPr>
      <t xml:space="preserve">TOUR </t>
    </r>
    <r>
      <rPr>
        <sz val="11"/>
        <color theme="1"/>
        <rFont val="Arial Narrow"/>
        <family val="2"/>
        <charset val="204"/>
      </rPr>
      <t>Турнир второй категории</t>
    </r>
  </si>
  <si>
    <r>
      <rPr>
        <b/>
        <sz val="11"/>
        <color theme="1"/>
        <rFont val="Arial Narrow"/>
        <family val="2"/>
        <charset val="204"/>
      </rPr>
      <t xml:space="preserve">FUTURES </t>
    </r>
    <r>
      <rPr>
        <sz val="11"/>
        <color theme="1"/>
        <rFont val="Arial Narrow"/>
        <family val="2"/>
        <charset val="204"/>
      </rPr>
      <t>Турнир тертьей категории</t>
    </r>
  </si>
  <si>
    <t>Кол-во штраф-ных баллов</t>
  </si>
  <si>
    <t>Айткеш Адиль</t>
  </si>
  <si>
    <t>Мукашев Ержан</t>
  </si>
  <si>
    <t>Тлегенов Жанайдар</t>
  </si>
  <si>
    <t>Кабдрахман Айдын</t>
  </si>
  <si>
    <t>Кобланды Фархад</t>
  </si>
  <si>
    <t>Сотников Павел</t>
  </si>
  <si>
    <t>Кононов Кирилл</t>
  </si>
  <si>
    <t>Емельянов Илья</t>
  </si>
  <si>
    <t>Пак Роман</t>
  </si>
  <si>
    <t>Окасов Кайсар</t>
  </si>
  <si>
    <t>Нажметдинов Дастан</t>
  </si>
  <si>
    <t>Кан Владимир</t>
  </si>
  <si>
    <t>Трегубко Роман</t>
  </si>
  <si>
    <t>Касанов Резван</t>
  </si>
  <si>
    <r>
      <t>Турнир "</t>
    </r>
    <r>
      <rPr>
        <b/>
        <sz val="9"/>
        <color theme="1"/>
        <rFont val="Arial"/>
        <family val="2"/>
        <charset val="204"/>
      </rPr>
      <t>INDEPENDENCE DAY CUP 2018</t>
    </r>
    <r>
      <rPr>
        <sz val="9"/>
        <color theme="1"/>
        <rFont val="Arial"/>
        <family val="2"/>
        <charset val="204"/>
      </rPr>
      <t>" - 15-16 декабря 2018 г., ЦСКА, г.Алматы (хард)</t>
    </r>
  </si>
  <si>
    <t>Байтенов Руслан</t>
  </si>
  <si>
    <t>Павлушкин Евгений</t>
  </si>
  <si>
    <t>Насыбуллин Андрей</t>
  </si>
  <si>
    <t>Долгушин Роан</t>
  </si>
  <si>
    <t>Гатиятуллин Руслан</t>
  </si>
  <si>
    <r>
      <t xml:space="preserve">Турнир </t>
    </r>
    <r>
      <rPr>
        <b/>
        <sz val="9"/>
        <color theme="1"/>
        <rFont val="Arial"/>
        <family val="2"/>
        <charset val="204"/>
      </rPr>
      <t>Премьер-лига Хард 2018</t>
    </r>
    <r>
      <rPr>
        <sz val="9"/>
        <color theme="1"/>
        <rFont val="Arial"/>
        <family val="2"/>
        <charset val="204"/>
      </rPr>
      <t>, 15 октября - 26 декабря 2018 г., г.Алматы (хард)</t>
    </r>
  </si>
  <si>
    <t>Желдикбаев Айдос</t>
  </si>
  <si>
    <t>Копаев Андрей</t>
  </si>
  <si>
    <r>
      <rPr>
        <b/>
        <sz val="9"/>
        <color theme="1"/>
        <rFont val="Arial"/>
        <family val="2"/>
        <charset val="204"/>
      </rPr>
      <t xml:space="preserve">Alem Open </t>
    </r>
    <r>
      <rPr>
        <sz val="9"/>
        <color theme="1"/>
        <rFont val="Arial"/>
        <family val="2"/>
        <charset val="204"/>
      </rPr>
      <t>19-20 января 2019 г., Академия Максат</t>
    </r>
    <r>
      <rPr>
        <b/>
        <sz val="9"/>
        <color theme="1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 xml:space="preserve"> г. Алматы (хард)</t>
    </r>
  </si>
  <si>
    <t>Куринов Владимир</t>
  </si>
  <si>
    <r>
      <rPr>
        <b/>
        <sz val="9"/>
        <color theme="1"/>
        <rFont val="Arial"/>
        <family val="2"/>
        <charset val="204"/>
      </rPr>
      <t xml:space="preserve">Sunday Cup </t>
    </r>
    <r>
      <rPr>
        <sz val="9"/>
        <color theme="1"/>
        <rFont val="Arial"/>
        <family val="2"/>
        <charset val="204"/>
      </rPr>
      <t>23-24 февраля 2019 г., Горки Теннис Парк</t>
    </r>
    <r>
      <rPr>
        <b/>
        <sz val="9"/>
        <color theme="1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 xml:space="preserve"> г. Алматы (хард)</t>
    </r>
  </si>
  <si>
    <t>Раззаков Алишер</t>
  </si>
  <si>
    <t>Мусаджанов Хатам</t>
  </si>
  <si>
    <t>Садиров Авазбек</t>
  </si>
  <si>
    <t>Борян Армен</t>
  </si>
  <si>
    <t>Аблов Константин</t>
  </si>
  <si>
    <t>Горбов Алексей</t>
  </si>
  <si>
    <r>
      <t xml:space="preserve">Турнир </t>
    </r>
    <r>
      <rPr>
        <b/>
        <sz val="9"/>
        <color theme="1"/>
        <rFont val="Arial"/>
        <family val="2"/>
        <charset val="204"/>
      </rPr>
      <t>Luxury Spring Cup</t>
    </r>
    <r>
      <rPr>
        <sz val="9"/>
        <color theme="1"/>
        <rFont val="Arial"/>
        <family val="2"/>
        <charset val="204"/>
      </rPr>
      <t xml:space="preserve"> 09-10 марта 2019 г., ТЦ "ЦСКА" г. Алматы (хард)</t>
    </r>
  </si>
  <si>
    <r>
      <rPr>
        <b/>
        <sz val="9"/>
        <rFont val="Arial"/>
        <family val="2"/>
        <charset val="204"/>
      </rPr>
      <t>FUTURES</t>
    </r>
    <r>
      <rPr>
        <sz val="9"/>
        <rFont val="Arial"/>
        <family val="2"/>
        <charset val="204"/>
      </rPr>
      <t xml:space="preserve"> (третья категория)</t>
    </r>
  </si>
  <si>
    <r>
      <t xml:space="preserve">Турнир </t>
    </r>
    <r>
      <rPr>
        <b/>
        <sz val="9"/>
        <rFont val="Arial"/>
        <family val="2"/>
        <charset val="204"/>
      </rPr>
      <t>"ВЫСОКОГОРЬЕ OPEN 2019</t>
    </r>
    <r>
      <rPr>
        <sz val="9"/>
        <rFont val="Arial"/>
        <family val="2"/>
        <charset val="204"/>
      </rPr>
      <t>" 07 апреля 2019 г., ТЦ ЦСКА, г.Алматы (хард)</t>
    </r>
  </si>
  <si>
    <t>Раимбеков Дастан</t>
  </si>
  <si>
    <t>Тайпин Анвар</t>
  </si>
  <si>
    <r>
      <t>Турнир "</t>
    </r>
    <r>
      <rPr>
        <b/>
        <sz val="9"/>
        <color theme="1"/>
        <rFont val="Arial"/>
        <family val="2"/>
        <charset val="204"/>
      </rPr>
      <t>Весна 2019</t>
    </r>
    <r>
      <rPr>
        <sz val="9"/>
        <color theme="1"/>
        <rFont val="Arial"/>
        <family val="2"/>
        <charset val="204"/>
      </rPr>
      <t>" 11-12 мая 2019 г., ТЦ ЦСКА, г.Алматы (грунт)</t>
    </r>
  </si>
  <si>
    <t>Рязанов Иван</t>
  </si>
  <si>
    <r>
      <t>Турнир "</t>
    </r>
    <r>
      <rPr>
        <b/>
        <sz val="9"/>
        <rFont val="Arial"/>
        <family val="2"/>
        <charset val="204"/>
      </rPr>
      <t>Большая Ракетка Федерера 2018</t>
    </r>
    <r>
      <rPr>
        <sz val="9"/>
        <rFont val="Arial"/>
        <family val="2"/>
        <charset val="204"/>
      </rPr>
      <t>" 22-23 июня 2019 г., Академия Максат, корты КазНУ, г.Алматы (грунт)</t>
    </r>
  </si>
  <si>
    <t>Капаров Нуртаза</t>
  </si>
  <si>
    <t>Цой Александр</t>
  </si>
  <si>
    <t>Кузьменко Александр</t>
  </si>
  <si>
    <t>Хакимов Алмаз</t>
  </si>
  <si>
    <t>Тухфатуллин Дамир</t>
  </si>
  <si>
    <t>Бердикожаев Руслан</t>
  </si>
  <si>
    <t>Кунакбаев Валихан</t>
  </si>
  <si>
    <t>Зазулевский Станислав</t>
  </si>
  <si>
    <t>Звагельский Игорь</t>
  </si>
  <si>
    <r>
      <t>Турнир "</t>
    </r>
    <r>
      <rPr>
        <b/>
        <sz val="9"/>
        <color theme="1"/>
        <rFont val="Arial"/>
        <family val="2"/>
        <charset val="204"/>
      </rPr>
      <t>Каргалы Open 2019</t>
    </r>
    <r>
      <rPr>
        <sz val="9"/>
        <color theme="1"/>
        <rFont val="Arial"/>
        <family val="2"/>
        <charset val="204"/>
      </rPr>
      <t>" 29-30 июня 2019 г., ТЦ ЦСКА, г.Алматы (грунт)</t>
    </r>
  </si>
  <si>
    <t>Кенес Юнус</t>
  </si>
  <si>
    <r>
      <t xml:space="preserve">Турнир </t>
    </r>
    <r>
      <rPr>
        <b/>
        <sz val="9"/>
        <color theme="1"/>
        <rFont val="Arial"/>
        <family val="2"/>
        <charset val="204"/>
      </rPr>
      <t>Almaty Cup</t>
    </r>
    <r>
      <rPr>
        <sz val="9"/>
        <color theme="1"/>
        <rFont val="Arial"/>
        <family val="2"/>
        <charset val="204"/>
      </rPr>
      <t xml:space="preserve"> 06-07 июля 2019 г., Gorky Tennis Park, Алматы (грунт)</t>
    </r>
  </si>
  <si>
    <t>Ким Рафаэль</t>
  </si>
  <si>
    <t>Каранеев Абылайхан</t>
  </si>
  <si>
    <t>Пак Максим</t>
  </si>
  <si>
    <t>CHALLENGER</t>
  </si>
  <si>
    <r>
      <rPr>
        <b/>
        <sz val="9"/>
        <color theme="1"/>
        <rFont val="Arial"/>
        <family val="2"/>
        <charset val="204"/>
      </rPr>
      <t xml:space="preserve">Макушка лета </t>
    </r>
    <r>
      <rPr>
        <sz val="9"/>
        <color theme="1"/>
        <rFont val="Arial"/>
        <family val="2"/>
        <charset val="204"/>
      </rPr>
      <t>20-21июля 2019 г., Академия Максат</t>
    </r>
    <r>
      <rPr>
        <b/>
        <sz val="9"/>
        <color theme="1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 xml:space="preserve"> г. Алматы (грунт)</t>
    </r>
  </si>
  <si>
    <t>Тасмурзаев Бауржан</t>
  </si>
  <si>
    <t>Гречихин Алексей</t>
  </si>
  <si>
    <t>Сулеев Ринат</t>
  </si>
  <si>
    <r>
      <t xml:space="preserve">Турнир </t>
    </r>
    <r>
      <rPr>
        <b/>
        <sz val="9"/>
        <color theme="1"/>
        <rFont val="Arial"/>
        <family val="2"/>
        <charset val="204"/>
      </rPr>
      <t>Премьер-лига Грунт 2019</t>
    </r>
    <r>
      <rPr>
        <sz val="9"/>
        <color theme="1"/>
        <rFont val="Arial"/>
        <family val="2"/>
        <charset val="204"/>
      </rPr>
      <t>, 13 мая - 26 июля 2019 г., г.Алматы (грунт)</t>
    </r>
  </si>
  <si>
    <t>Сотников Антон</t>
  </si>
  <si>
    <t>Абижанов Ардак</t>
  </si>
  <si>
    <r>
      <rPr>
        <b/>
        <sz val="9"/>
        <color theme="1"/>
        <rFont val="Arial"/>
        <family val="2"/>
        <charset val="204"/>
      </rPr>
      <t>GRAND SLAM</t>
    </r>
    <r>
      <rPr>
        <sz val="9"/>
        <color theme="1"/>
        <rFont val="Arial"/>
        <family val="2"/>
        <charset val="204"/>
      </rPr>
      <t xml:space="preserve"> (высшая категория)</t>
    </r>
  </si>
  <si>
    <t>Тойганбаев Айтегин</t>
  </si>
  <si>
    <t>Тораманов Абиль</t>
  </si>
  <si>
    <r>
      <t>Турнир "</t>
    </r>
    <r>
      <rPr>
        <b/>
        <sz val="9"/>
        <rFont val="Arial"/>
        <family val="2"/>
        <charset val="204"/>
      </rPr>
      <t>Luxury Grand Slam 2019</t>
    </r>
    <r>
      <rPr>
        <sz val="9"/>
        <rFont val="Arial"/>
        <family val="2"/>
        <charset val="204"/>
      </rPr>
      <t>" 27 июля - 04 августа 2019 г.,  Gorky Tennis Park, г.Алматы (грунт)</t>
    </r>
  </si>
  <si>
    <r>
      <rPr>
        <b/>
        <sz val="9"/>
        <color theme="1"/>
        <rFont val="Arial"/>
        <family val="2"/>
        <charset val="204"/>
      </rPr>
      <t xml:space="preserve">Мужской турнир </t>
    </r>
    <r>
      <rPr>
        <sz val="9"/>
        <color theme="1"/>
        <rFont val="Arial"/>
        <family val="2"/>
        <charset val="204"/>
      </rPr>
      <t>10-11 августа 2019 г., ТЦ ЦСКА, г. Алматы (грунт)</t>
    </r>
  </si>
  <si>
    <t>Сабырбаев Алимжан</t>
  </si>
  <si>
    <t>Даукенов Рауан</t>
  </si>
  <si>
    <t>Абишев Болат</t>
  </si>
  <si>
    <t>Абилдаев Куламан</t>
  </si>
  <si>
    <t>Семенов Даниил</t>
  </si>
  <si>
    <r>
      <t>Турнир "</t>
    </r>
    <r>
      <rPr>
        <b/>
        <sz val="9"/>
        <color theme="1"/>
        <rFont val="Arial"/>
        <family val="2"/>
        <charset val="204"/>
      </rPr>
      <t>DOSTYK MASTERS 2019</t>
    </r>
    <r>
      <rPr>
        <sz val="9"/>
        <color theme="1"/>
        <rFont val="Arial"/>
        <family val="2"/>
        <charset val="204"/>
      </rPr>
      <t>" - 24-25 августа 2019 г., Gorky Tennis Park, г.Алматы (грунт)</t>
    </r>
  </si>
  <si>
    <t>Кожахметов Казбек</t>
  </si>
  <si>
    <t>Кесен Юнус</t>
  </si>
  <si>
    <t>Асанбаев Бейбут</t>
  </si>
  <si>
    <r>
      <rPr>
        <b/>
        <sz val="9"/>
        <rFont val="Arial"/>
        <family val="2"/>
        <charset val="204"/>
      </rPr>
      <t>GRAND SLAM</t>
    </r>
    <r>
      <rPr>
        <sz val="9"/>
        <rFont val="Arial"/>
        <family val="2"/>
        <charset val="204"/>
      </rPr>
      <t xml:space="preserve"> (высшая категория) </t>
    </r>
  </si>
  <si>
    <r>
      <t xml:space="preserve">Турнир </t>
    </r>
    <r>
      <rPr>
        <b/>
        <sz val="9"/>
        <rFont val="Arial"/>
        <family val="2"/>
        <charset val="204"/>
      </rPr>
      <t>памяти А.К.Марки</t>
    </r>
    <r>
      <rPr>
        <sz val="9"/>
        <rFont val="Arial"/>
        <family val="2"/>
        <charset val="204"/>
      </rPr>
      <t>, 30 августа - 08 сентября 2019 г., Академия Максат, г.Алматы (грунт)</t>
    </r>
  </si>
  <si>
    <t>Волощук Владимир</t>
  </si>
  <si>
    <t>Абенов Берик</t>
  </si>
  <si>
    <t>Садыков Асхад</t>
  </si>
  <si>
    <t>Бекбаев Аскар</t>
  </si>
  <si>
    <t>Трайтли Антон</t>
  </si>
  <si>
    <t>Рустамкулов Даврон</t>
  </si>
  <si>
    <t>Кыдырбаев Беглан</t>
  </si>
  <si>
    <r>
      <t>Турнир "</t>
    </r>
    <r>
      <rPr>
        <b/>
        <sz val="9"/>
        <color theme="1"/>
        <rFont val="Arial"/>
        <family val="2"/>
        <charset val="204"/>
      </rPr>
      <t>Золотая Осень 2019</t>
    </r>
    <r>
      <rPr>
        <sz val="9"/>
        <color theme="1"/>
        <rFont val="Arial"/>
        <family val="2"/>
        <charset val="204"/>
      </rPr>
      <t>" - 21-22 сентября 2019 г., ЦСКА, г.Алматы (грунт)</t>
    </r>
  </si>
  <si>
    <t>Идрисов Ерлан</t>
  </si>
  <si>
    <t>Шаймаганбетов Адильжан</t>
  </si>
  <si>
    <t>Талипов Аскар</t>
  </si>
  <si>
    <t>Уразов Рафаэль</t>
  </si>
  <si>
    <t>Куанбаев Ильяс</t>
  </si>
  <si>
    <t>Сыдыков Ануарбек</t>
  </si>
  <si>
    <r>
      <rPr>
        <b/>
        <sz val="9"/>
        <color theme="1"/>
        <rFont val="Arial"/>
        <family val="2"/>
        <charset val="204"/>
      </rPr>
      <t xml:space="preserve">Пик Баганашила 2019 </t>
    </r>
    <r>
      <rPr>
        <sz val="9"/>
        <color theme="1"/>
        <rFont val="Arial"/>
        <family val="2"/>
        <charset val="204"/>
      </rPr>
      <t>05-06 октября 2019 г., ТЦ Баганашил, г. Алматы (хард)</t>
    </r>
  </si>
  <si>
    <t>Булекбаев Ербол</t>
  </si>
  <si>
    <t>Силенко Антон</t>
  </si>
  <si>
    <t>Ибраев Руслан</t>
  </si>
  <si>
    <t>Жармагамбетов Ернар</t>
  </si>
  <si>
    <t>Бехтин Игорь</t>
  </si>
  <si>
    <r>
      <t xml:space="preserve">Турнир </t>
    </r>
    <r>
      <rPr>
        <b/>
        <sz val="9"/>
        <color theme="1"/>
        <rFont val="Arial"/>
        <family val="2"/>
        <charset val="204"/>
      </rPr>
      <t xml:space="preserve">Битва возрастов </t>
    </r>
    <r>
      <rPr>
        <sz val="9"/>
        <color theme="1"/>
        <rFont val="Arial"/>
        <family val="2"/>
        <charset val="204"/>
      </rPr>
      <t>13 октября 2019 г., Академия Максат, г. Алматы (грунт)</t>
    </r>
  </si>
  <si>
    <r>
      <rPr>
        <b/>
        <sz val="9"/>
        <color theme="1"/>
        <rFont val="Arial"/>
        <family val="2"/>
        <charset val="204"/>
      </rPr>
      <t>45+ FUTURES</t>
    </r>
    <r>
      <rPr>
        <sz val="9"/>
        <color theme="1"/>
        <rFont val="Arial"/>
        <family val="2"/>
        <charset val="204"/>
      </rPr>
      <t xml:space="preserve"> (третья категория)</t>
    </r>
  </si>
  <si>
    <t>Котенко Сергей</t>
  </si>
  <si>
    <t>Хан Эдуард</t>
  </si>
  <si>
    <t>Бекбосынов Арлан</t>
  </si>
  <si>
    <t>Сакун Евгений</t>
  </si>
  <si>
    <t>Эртман Глеб</t>
  </si>
  <si>
    <t>Казыбек Ж.</t>
  </si>
  <si>
    <t>Бердибек М.</t>
  </si>
  <si>
    <t>Нарбеков Ернар</t>
  </si>
  <si>
    <r>
      <rPr>
        <b/>
        <sz val="9"/>
        <color theme="1"/>
        <rFont val="Arial"/>
        <family val="2"/>
        <charset val="204"/>
      </rPr>
      <t xml:space="preserve">Мужской турнир Challenger </t>
    </r>
    <r>
      <rPr>
        <sz val="9"/>
        <color theme="1"/>
        <rFont val="Arial"/>
        <family val="2"/>
        <charset val="204"/>
      </rPr>
      <t>20 октября 2019 г., ТЦ ЭЙС г. Алматы (хард)</t>
    </r>
  </si>
  <si>
    <t>исключен из расчета рейтинга</t>
  </si>
  <si>
    <t>Турнир "Высокогорье Open 2019" - 26-27 октября 2019 г., Gorky Tennis Park, г.Алматы (хард)</t>
  </si>
  <si>
    <t>Бектуров Омар</t>
  </si>
  <si>
    <t>Салаватов Еламан</t>
  </si>
  <si>
    <t>Маханов Толеген</t>
  </si>
  <si>
    <t>Пономарев Владимир</t>
  </si>
  <si>
    <t>игроков-любителей теннис на 04 ноября 2019 года</t>
  </si>
  <si>
    <r>
      <t>Турнир "</t>
    </r>
    <r>
      <rPr>
        <b/>
        <sz val="9"/>
        <color theme="1"/>
        <rFont val="Arial"/>
        <family val="2"/>
        <charset val="204"/>
      </rPr>
      <t>Sunday Cup 2019</t>
    </r>
    <r>
      <rPr>
        <sz val="9"/>
        <color theme="1"/>
        <rFont val="Arial"/>
        <family val="2"/>
        <charset val="204"/>
      </rPr>
      <t>" - 02-03 ноября 2019 г., Горки Теннис Парк, г.Алматы (хард)</t>
    </r>
  </si>
  <si>
    <r>
      <t>Турнир "</t>
    </r>
    <r>
      <rPr>
        <b/>
        <sz val="9"/>
        <color theme="0" tint="-0.34998626667073579"/>
        <rFont val="Arial"/>
        <family val="2"/>
        <charset val="204"/>
      </rPr>
      <t>Almaty Winter Cup 2018</t>
    </r>
    <r>
      <rPr>
        <sz val="9"/>
        <color theme="0" tint="-0.34998626667073579"/>
        <rFont val="Arial"/>
        <family val="2"/>
        <charset val="204"/>
      </rPr>
      <t>" - 08-09 декабря 2018 г., Горки Теннис Парк, г.Алматы (хард)</t>
    </r>
  </si>
  <si>
    <r>
      <rPr>
        <b/>
        <sz val="9"/>
        <color theme="0" tint="-0.34998626667073579"/>
        <rFont val="Arial"/>
        <family val="2"/>
        <charset val="204"/>
      </rPr>
      <t>TOUR</t>
    </r>
    <r>
      <rPr>
        <sz val="9"/>
        <color theme="0" tint="-0.34998626667073579"/>
        <rFont val="Arial"/>
        <family val="2"/>
        <charset val="204"/>
      </rPr>
      <t xml:space="preserve"> (вторая категория)</t>
    </r>
  </si>
  <si>
    <t>Умаров Ахмед</t>
  </si>
  <si>
    <t>Сулейменов Мадияр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</si>
</sst>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\(\+#\);\(\–#\);\(#,##0\)"/>
    <numFmt numFmtId="166" formatCode="\+#,###;\–#,###;#0"/>
    <numFmt numFmtId="167" formatCode="#,##0.0"/>
    <numFmt numFmtId="168" formatCode="\(\+#,###\);\(\–#,###\);\(#0\)"/>
  </numFmts>
  <fonts count="36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9"/>
      <color theme="1" tint="0.499984740745262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 tint="0.249977111117893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0" tint="-0.249977111117893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 tint="0.249977111117893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 tint="0.249977111117893"/>
      <name val="Arial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9"/>
      <color theme="0" tint="-0.34998626667073579"/>
      <name val="Arial"/>
      <family val="2"/>
      <charset val="204"/>
    </font>
    <font>
      <b/>
      <sz val="9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shrinkToFit="1"/>
    </xf>
    <xf numFmtId="164" fontId="8" fillId="8" borderId="1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shrinkToFit="1"/>
    </xf>
    <xf numFmtId="0" fontId="0" fillId="8" borderId="3" xfId="0" applyFill="1" applyBorder="1" applyAlignment="1">
      <alignment vertical="center"/>
    </xf>
    <xf numFmtId="164" fontId="8" fillId="8" borderId="4" xfId="0" applyNumberFormat="1" applyFont="1" applyFill="1" applyBorder="1" applyAlignment="1">
      <alignment horizontal="center" vertical="center"/>
    </xf>
    <xf numFmtId="164" fontId="8" fillId="8" borderId="3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shrinkToFit="1"/>
    </xf>
    <xf numFmtId="0" fontId="3" fillId="10" borderId="23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shrinkToFit="1"/>
    </xf>
    <xf numFmtId="0" fontId="3" fillId="10" borderId="6" xfId="0" applyFont="1" applyFill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shrinkToFit="1"/>
    </xf>
    <xf numFmtId="0" fontId="3" fillId="10" borderId="25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 shrinkToFit="1"/>
    </xf>
    <xf numFmtId="0" fontId="20" fillId="10" borderId="6" xfId="0" applyFont="1" applyFill="1" applyBorder="1" applyAlignment="1">
      <alignment horizontal="center" vertical="center" shrinkToFit="1"/>
    </xf>
    <xf numFmtId="0" fontId="20" fillId="10" borderId="4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shrinkToFit="1"/>
    </xf>
    <xf numFmtId="0" fontId="16" fillId="0" borderId="11" xfId="0" applyFont="1" applyBorder="1" applyAlignment="1">
      <alignment horizontal="center" vertical="center" shrinkToFit="1"/>
    </xf>
    <xf numFmtId="3" fontId="22" fillId="0" borderId="5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 shrinkToFit="1"/>
    </xf>
    <xf numFmtId="0" fontId="16" fillId="0" borderId="13" xfId="0" applyFont="1" applyBorder="1" applyAlignment="1">
      <alignment horizontal="center" vertical="center" shrinkToFit="1"/>
    </xf>
    <xf numFmtId="166" fontId="12" fillId="0" borderId="13" xfId="0" applyNumberFormat="1" applyFont="1" applyBorder="1" applyAlignment="1">
      <alignment horizontal="center" vertical="center" shrinkToFit="1"/>
    </xf>
    <xf numFmtId="3" fontId="22" fillId="0" borderId="39" xfId="0" applyNumberFormat="1" applyFont="1" applyBorder="1" applyAlignment="1">
      <alignment horizontal="center" vertical="center" shrinkToFit="1"/>
    </xf>
    <xf numFmtId="165" fontId="10" fillId="0" borderId="30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165" fontId="10" fillId="0" borderId="10" xfId="0" applyNumberFormat="1" applyFont="1" applyBorder="1" applyAlignment="1">
      <alignment horizontal="center" vertical="center" shrinkToFit="1"/>
    </xf>
    <xf numFmtId="165" fontId="10" fillId="0" borderId="32" xfId="0" applyNumberFormat="1" applyFont="1" applyBorder="1" applyAlignment="1">
      <alignment horizontal="center" vertical="center" shrinkToFit="1"/>
    </xf>
    <xf numFmtId="3" fontId="3" fillId="0" borderId="42" xfId="0" applyNumberFormat="1" applyFont="1" applyBorder="1" applyAlignment="1">
      <alignment horizontal="center" vertical="center" shrinkToFit="1"/>
    </xf>
    <xf numFmtId="3" fontId="18" fillId="0" borderId="43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67" fontId="3" fillId="0" borderId="21" xfId="0" applyNumberFormat="1" applyFont="1" applyBorder="1" applyAlignment="1">
      <alignment horizontal="center" vertical="center" shrinkToFit="1"/>
    </xf>
    <xf numFmtId="167" fontId="3" fillId="0" borderId="8" xfId="0" applyNumberFormat="1" applyFont="1" applyBorder="1" applyAlignment="1">
      <alignment horizontal="center" vertical="center" shrinkToFit="1"/>
    </xf>
    <xf numFmtId="167" fontId="3" fillId="0" borderId="16" xfId="0" applyNumberFormat="1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67" fontId="3" fillId="0" borderId="13" xfId="0" applyNumberFormat="1" applyFont="1" applyBorder="1" applyAlignment="1">
      <alignment horizontal="center" vertical="center" shrinkToFit="1"/>
    </xf>
    <xf numFmtId="167" fontId="3" fillId="0" borderId="14" xfId="0" applyNumberFormat="1" applyFont="1" applyBorder="1" applyAlignment="1">
      <alignment horizontal="center" vertical="center" shrinkToFit="1"/>
    </xf>
    <xf numFmtId="0" fontId="27" fillId="11" borderId="44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shrinkToFit="1"/>
    </xf>
    <xf numFmtId="3" fontId="5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20" fillId="10" borderId="9" xfId="0" applyFont="1" applyFill="1" applyBorder="1" applyAlignment="1">
      <alignment horizontal="center" vertical="center" shrinkToFit="1"/>
    </xf>
    <xf numFmtId="0" fontId="20" fillId="10" borderId="13" xfId="0" applyFont="1" applyFill="1" applyBorder="1" applyAlignment="1">
      <alignment horizontal="center" vertical="center" wrapText="1"/>
    </xf>
    <xf numFmtId="0" fontId="20" fillId="10" borderId="23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25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168" fontId="31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26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26" fillId="1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9" fillId="11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vertical="center" wrapText="1"/>
    </xf>
    <xf numFmtId="0" fontId="0" fillId="11" borderId="23" xfId="0" applyFill="1" applyBorder="1" applyAlignment="1">
      <alignment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5" fillId="11" borderId="24" xfId="0" applyFont="1" applyFill="1" applyBorder="1" applyAlignment="1">
      <alignment vertical="center" wrapText="1"/>
    </xf>
    <xf numFmtId="0" fontId="25" fillId="11" borderId="27" xfId="0" applyFont="1" applyFill="1" applyBorder="1" applyAlignment="1">
      <alignment vertical="center" wrapText="1"/>
    </xf>
    <xf numFmtId="0" fontId="25" fillId="11" borderId="20" xfId="0" applyFont="1" applyFill="1" applyBorder="1" applyAlignment="1">
      <alignment vertical="center" wrapText="1"/>
    </xf>
    <xf numFmtId="0" fontId="25" fillId="11" borderId="18" xfId="0" applyFont="1" applyFill="1" applyBorder="1" applyAlignment="1">
      <alignment vertical="center" wrapText="1"/>
    </xf>
    <xf numFmtId="0" fontId="25" fillId="11" borderId="25" xfId="0" applyFont="1" applyFill="1" applyBorder="1" applyAlignment="1">
      <alignment vertical="center" wrapText="1"/>
    </xf>
    <xf numFmtId="0" fontId="11" fillId="11" borderId="36" xfId="0" applyFont="1" applyFill="1" applyBorder="1" applyAlignment="1">
      <alignment horizontal="center" vertical="center" wrapText="1"/>
    </xf>
    <xf numFmtId="0" fontId="11" fillId="11" borderId="37" xfId="0" applyFont="1" applyFill="1" applyBorder="1" applyAlignment="1">
      <alignment horizontal="center" vertical="center" wrapText="1"/>
    </xf>
    <xf numFmtId="0" fontId="11" fillId="11" borderId="3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7" fillId="11" borderId="46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11" borderId="47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11" borderId="48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28" fillId="10" borderId="7" xfId="0" applyFont="1" applyFill="1" applyBorder="1" applyAlignment="1">
      <alignment horizontal="center" vertical="center" wrapText="1"/>
    </xf>
    <xf numFmtId="0" fontId="28" fillId="1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10" fillId="10" borderId="34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33" fillId="12" borderId="5" xfId="0" applyFont="1" applyFill="1" applyBorder="1" applyAlignment="1">
      <alignment horizontal="center" vertical="center" wrapText="1"/>
    </xf>
    <xf numFmtId="0" fontId="35" fillId="12" borderId="15" xfId="0" applyFont="1" applyFill="1" applyBorder="1" applyAlignment="1">
      <alignment horizontal="center" vertical="center" wrapText="1"/>
    </xf>
    <xf numFmtId="0" fontId="35" fillId="12" borderId="13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shrinkToFit="1"/>
    </xf>
    <xf numFmtId="0" fontId="35" fillId="12" borderId="4" xfId="0" applyFont="1" applyFill="1" applyBorder="1" applyAlignment="1">
      <alignment horizontal="center" vertical="center" shrinkToFit="1"/>
    </xf>
    <xf numFmtId="0" fontId="35" fillId="12" borderId="6" xfId="0" applyFont="1" applyFill="1" applyBorder="1" applyAlignment="1">
      <alignment horizontal="center" vertical="center" shrinkToFit="1"/>
    </xf>
    <xf numFmtId="0" fontId="35" fillId="12" borderId="6" xfId="0" applyFont="1" applyFill="1" applyBorder="1" applyAlignment="1">
      <alignment horizontal="center" vertical="center" wrapText="1"/>
    </xf>
    <xf numFmtId="0" fontId="35" fillId="12" borderId="25" xfId="0" applyFont="1" applyFill="1" applyBorder="1" applyAlignment="1">
      <alignment horizontal="center" vertical="center" shrinkToFit="1"/>
    </xf>
    <xf numFmtId="0" fontId="35" fillId="12" borderId="23" xfId="0" applyFont="1" applyFill="1" applyBorder="1" applyAlignment="1">
      <alignment horizontal="center" vertical="center" shrinkToFit="1"/>
    </xf>
    <xf numFmtId="0" fontId="33" fillId="12" borderId="50" xfId="0" applyFont="1" applyFill="1" applyBorder="1" applyAlignment="1">
      <alignment horizontal="center" vertical="center" wrapText="1"/>
    </xf>
    <xf numFmtId="0" fontId="32" fillId="12" borderId="5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66CCFF"/>
      <color rgb="FFFFFF66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tabSelected="1" zoomScale="75" zoomScaleNormal="75" workbookViewId="0">
      <pane xSplit="12" ySplit="9" topLeftCell="M10" activePane="bottomRight" state="frozen"/>
      <selection pane="topRight" activeCell="M1" sqref="M1"/>
      <selection pane="bottomLeft" activeCell="A10" sqref="A10"/>
      <selection pane="bottomRight" activeCell="M10" sqref="M10"/>
    </sheetView>
  </sheetViews>
  <sheetFormatPr defaultColWidth="9.109375" defaultRowHeight="13.8" x14ac:dyDescent="0.3"/>
  <cols>
    <col min="1" max="1" width="4.33203125" style="24" customWidth="1"/>
    <col min="2" max="2" width="30.6640625" style="1" customWidth="1"/>
    <col min="3" max="3" width="10.6640625" style="24" customWidth="1"/>
    <col min="4" max="4" width="10.6640625" style="1" customWidth="1"/>
    <col min="5" max="5" width="12.6640625" style="39" customWidth="1"/>
    <col min="6" max="6" width="12.6640625" style="1" customWidth="1"/>
    <col min="7" max="8" width="7.44140625" style="1" customWidth="1"/>
    <col min="9" max="9" width="6.109375" style="1" customWidth="1"/>
    <col min="10" max="10" width="8.44140625" style="1" customWidth="1"/>
    <col min="11" max="11" width="10.33203125" style="1" customWidth="1"/>
    <col min="12" max="12" width="10" style="1" customWidth="1"/>
    <col min="13" max="13" width="7.44140625" style="1" customWidth="1"/>
    <col min="14" max="14" width="15.109375" style="1" customWidth="1"/>
    <col min="15" max="15" width="7.44140625" style="1" customWidth="1"/>
    <col min="16" max="16" width="15.109375" style="1" customWidth="1"/>
    <col min="17" max="17" width="7.44140625" style="1" customWidth="1"/>
    <col min="18" max="18" width="15.109375" style="1" customWidth="1"/>
    <col min="19" max="19" width="7.44140625" style="1" customWidth="1"/>
    <col min="20" max="20" width="15.109375" style="1" customWidth="1"/>
    <col min="21" max="21" width="7.44140625" style="1" customWidth="1"/>
    <col min="22" max="22" width="15.109375" style="1" customWidth="1"/>
    <col min="23" max="23" width="7.44140625" style="1" customWidth="1"/>
    <col min="24" max="24" width="15.109375" style="1" customWidth="1"/>
    <col min="25" max="25" width="7.44140625" style="1" customWidth="1"/>
    <col min="26" max="26" width="15.109375" style="1" customWidth="1"/>
    <col min="27" max="27" width="7.44140625" style="1" customWidth="1"/>
    <col min="28" max="28" width="15.109375" style="1" customWidth="1"/>
    <col min="29" max="29" width="7.44140625" style="1" customWidth="1"/>
    <col min="30" max="30" width="15.109375" style="1" customWidth="1"/>
    <col min="31" max="31" width="7.44140625" style="1" customWidth="1"/>
    <col min="32" max="32" width="15.109375" style="1" customWidth="1"/>
    <col min="33" max="33" width="7.44140625" style="1" customWidth="1"/>
    <col min="34" max="34" width="15.109375" style="1" customWidth="1"/>
    <col min="35" max="35" width="7.44140625" style="1" customWidth="1"/>
    <col min="36" max="36" width="15.109375" style="1" customWidth="1"/>
    <col min="37" max="37" width="7.44140625" style="1" customWidth="1"/>
    <col min="38" max="38" width="15.109375" style="1" customWidth="1"/>
    <col min="39" max="39" width="7.44140625" style="1" customWidth="1"/>
    <col min="40" max="40" width="15.109375" style="1" customWidth="1"/>
    <col min="41" max="41" width="7.44140625" style="1" customWidth="1"/>
    <col min="42" max="42" width="15.109375" style="1" customWidth="1"/>
    <col min="43" max="43" width="7.44140625" style="1" customWidth="1"/>
    <col min="44" max="44" width="15.109375" style="1" customWidth="1"/>
    <col min="45" max="45" width="7.44140625" style="1" customWidth="1"/>
    <col min="46" max="46" width="15.109375" style="1" customWidth="1"/>
    <col min="47" max="47" width="7.44140625" style="1" customWidth="1"/>
    <col min="48" max="48" width="15.109375" style="1" customWidth="1"/>
    <col min="49" max="49" width="7.44140625" style="1" customWidth="1"/>
    <col min="50" max="50" width="15.109375" style="1" customWidth="1"/>
    <col min="51" max="51" width="7.44140625" style="1" customWidth="1"/>
    <col min="52" max="52" width="15.109375" style="1" customWidth="1"/>
    <col min="53" max="53" width="7.44140625" style="1" customWidth="1"/>
    <col min="54" max="54" width="15.109375" style="1" customWidth="1"/>
    <col min="55" max="55" width="7.44140625" style="1" customWidth="1"/>
    <col min="56" max="56" width="15.109375" style="1" customWidth="1"/>
    <col min="57" max="57" width="7.44140625" style="1" customWidth="1"/>
    <col min="58" max="58" width="15.109375" style="1" customWidth="1"/>
    <col min="59" max="59" width="7.44140625" style="1" customWidth="1"/>
    <col min="60" max="60" width="15.109375" style="1" customWidth="1"/>
    <col min="61" max="63" width="14.109375" style="1" customWidth="1"/>
    <col min="64" max="64" width="9.109375" style="1"/>
    <col min="65" max="65" width="0" style="1" hidden="1" customWidth="1"/>
    <col min="66" max="16384" width="9.109375" style="1"/>
  </cols>
  <sheetData>
    <row r="2" spans="1:65" ht="18.600000000000001" customHeight="1" x14ac:dyDescent="0.3">
      <c r="B2" s="156" t="s">
        <v>69</v>
      </c>
      <c r="C2" s="157"/>
      <c r="D2" s="157"/>
      <c r="E2" s="157"/>
      <c r="F2" s="157"/>
      <c r="G2" s="157"/>
      <c r="H2" s="60"/>
      <c r="I2" s="60"/>
      <c r="J2" s="60"/>
      <c r="K2" s="60"/>
      <c r="L2" s="60"/>
      <c r="M2" s="129"/>
      <c r="N2" s="129"/>
      <c r="O2" s="127"/>
      <c r="P2" s="127"/>
      <c r="Q2" s="125"/>
      <c r="R2" s="125"/>
      <c r="S2" s="123"/>
      <c r="T2" s="123"/>
      <c r="U2" s="123"/>
      <c r="V2" s="123"/>
      <c r="W2" s="121"/>
      <c r="X2" s="121"/>
      <c r="Y2" s="119"/>
      <c r="Z2" s="119"/>
      <c r="AA2" s="117"/>
      <c r="AB2" s="117"/>
      <c r="AC2" s="115"/>
      <c r="AD2" s="115"/>
      <c r="AE2" s="115"/>
      <c r="AF2" s="115"/>
      <c r="AG2" s="112"/>
      <c r="AH2" s="112"/>
      <c r="AI2" s="109"/>
      <c r="AJ2" s="109"/>
      <c r="AK2" s="105"/>
      <c r="AL2" s="105"/>
      <c r="AM2" s="103"/>
      <c r="AN2" s="103"/>
      <c r="AO2" s="101"/>
      <c r="AP2" s="101"/>
      <c r="AQ2" s="96"/>
      <c r="AR2" s="96"/>
      <c r="AS2" s="94"/>
      <c r="AT2" s="94"/>
      <c r="AU2" s="89"/>
      <c r="AV2" s="89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spans="1:65" ht="17.25" customHeight="1" x14ac:dyDescent="0.3">
      <c r="B3" s="158" t="s">
        <v>239</v>
      </c>
      <c r="C3" s="157"/>
      <c r="D3" s="157"/>
      <c r="E3" s="157"/>
      <c r="F3" s="157"/>
      <c r="G3" s="157"/>
      <c r="H3" s="60"/>
      <c r="I3" s="60"/>
      <c r="J3" s="60"/>
      <c r="K3" s="60"/>
      <c r="L3" s="60"/>
      <c r="M3" s="129"/>
      <c r="N3" s="129"/>
      <c r="O3" s="127"/>
      <c r="P3" s="127"/>
      <c r="Q3" s="125"/>
      <c r="R3" s="125"/>
      <c r="S3" s="123"/>
      <c r="T3" s="123"/>
      <c r="U3" s="123"/>
      <c r="V3" s="123"/>
      <c r="W3" s="121"/>
      <c r="X3" s="121"/>
      <c r="Y3" s="119"/>
      <c r="Z3" s="119"/>
      <c r="AA3" s="117"/>
      <c r="AB3" s="117"/>
      <c r="AC3" s="115"/>
      <c r="AD3" s="115"/>
      <c r="AE3" s="115"/>
      <c r="AF3" s="115"/>
      <c r="AG3" s="112"/>
      <c r="AH3" s="112"/>
      <c r="AI3" s="109"/>
      <c r="AJ3" s="109"/>
      <c r="AK3" s="105"/>
      <c r="AL3" s="105"/>
      <c r="AM3" s="103"/>
      <c r="AN3" s="103"/>
      <c r="AO3" s="101"/>
      <c r="AP3" s="101"/>
      <c r="AQ3" s="96"/>
      <c r="AR3" s="96"/>
      <c r="AS3" s="94"/>
      <c r="AT3" s="94"/>
      <c r="AU3" s="89"/>
      <c r="AV3" s="89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</row>
    <row r="4" spans="1:65" ht="26.25" customHeight="1" thickBot="1" x14ac:dyDescent="0.35">
      <c r="B4" s="159" t="s">
        <v>43</v>
      </c>
      <c r="C4" s="160"/>
      <c r="D4" s="160"/>
      <c r="E4" s="160"/>
      <c r="F4" s="160"/>
      <c r="G4" s="160"/>
      <c r="H4" s="61"/>
      <c r="I4" s="61"/>
      <c r="J4" s="61"/>
      <c r="K4" s="61"/>
      <c r="L4" s="61"/>
      <c r="M4" s="130"/>
      <c r="N4" s="130"/>
      <c r="O4" s="128"/>
      <c r="P4" s="128"/>
      <c r="Q4" s="126"/>
      <c r="R4" s="126"/>
      <c r="S4" s="124"/>
      <c r="T4" s="124"/>
      <c r="U4" s="124"/>
      <c r="V4" s="124"/>
      <c r="W4" s="122"/>
      <c r="X4" s="122"/>
      <c r="Y4" s="120"/>
      <c r="Z4" s="120"/>
      <c r="AA4" s="118"/>
      <c r="AB4" s="118"/>
      <c r="AC4" s="116"/>
      <c r="AD4" s="116"/>
      <c r="AE4" s="116"/>
      <c r="AF4" s="116"/>
      <c r="AG4" s="113"/>
      <c r="AH4" s="113"/>
      <c r="AI4" s="110"/>
      <c r="AJ4" s="110"/>
      <c r="AK4" s="106"/>
      <c r="AL4" s="106"/>
      <c r="AM4" s="104"/>
      <c r="AN4" s="104"/>
      <c r="AO4" s="102"/>
      <c r="AP4" s="102"/>
      <c r="AQ4" s="97"/>
      <c r="AR4" s="97"/>
      <c r="AS4" s="95"/>
      <c r="AT4" s="95"/>
      <c r="AU4" s="90"/>
      <c r="AV4" s="90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</row>
    <row r="5" spans="1:65" s="27" customFormat="1" ht="16.5" customHeight="1" x14ac:dyDescent="0.3">
      <c r="A5" s="26"/>
      <c r="B5" s="178" t="s">
        <v>29</v>
      </c>
      <c r="C5" s="167" t="s">
        <v>0</v>
      </c>
      <c r="D5" s="164" t="s">
        <v>56</v>
      </c>
      <c r="E5" s="172" t="s">
        <v>107</v>
      </c>
      <c r="F5" s="173"/>
      <c r="G5" s="161" t="s">
        <v>122</v>
      </c>
      <c r="H5" s="182" t="s">
        <v>58</v>
      </c>
      <c r="I5" s="183"/>
      <c r="J5" s="164" t="s">
        <v>21</v>
      </c>
      <c r="K5" s="164" t="s">
        <v>57</v>
      </c>
      <c r="L5" s="161" t="s">
        <v>52</v>
      </c>
      <c r="M5" s="135">
        <v>2019</v>
      </c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7"/>
      <c r="BC5" s="198">
        <v>2018</v>
      </c>
      <c r="BD5" s="199"/>
      <c r="BE5" s="199"/>
      <c r="BF5" s="199"/>
      <c r="BG5" s="199"/>
      <c r="BH5" s="199"/>
      <c r="BI5" s="195" t="s">
        <v>59</v>
      </c>
      <c r="BJ5" s="192" t="s">
        <v>60</v>
      </c>
      <c r="BK5" s="192" t="s">
        <v>30</v>
      </c>
      <c r="BL5" s="58"/>
    </row>
    <row r="6" spans="1:65" ht="27" customHeight="1" x14ac:dyDescent="0.3">
      <c r="B6" s="179"/>
      <c r="C6" s="168"/>
      <c r="D6" s="165"/>
      <c r="E6" s="174"/>
      <c r="F6" s="175"/>
      <c r="G6" s="162"/>
      <c r="H6" s="184"/>
      <c r="I6" s="185"/>
      <c r="J6" s="170"/>
      <c r="K6" s="170"/>
      <c r="L6" s="188"/>
      <c r="M6" s="214">
        <f>O6+1</f>
        <v>22</v>
      </c>
      <c r="N6" s="144"/>
      <c r="O6" s="181">
        <f>Q6+1</f>
        <v>21</v>
      </c>
      <c r="P6" s="133"/>
      <c r="Q6" s="150">
        <f>S6+1</f>
        <v>20</v>
      </c>
      <c r="R6" s="144"/>
      <c r="S6" s="148">
        <f>W6+1</f>
        <v>19</v>
      </c>
      <c r="T6" s="148"/>
      <c r="U6" s="152"/>
      <c r="V6" s="153"/>
      <c r="W6" s="150">
        <f>Y6+1</f>
        <v>18</v>
      </c>
      <c r="X6" s="144"/>
      <c r="Y6" s="181">
        <f>AA6+1</f>
        <v>17</v>
      </c>
      <c r="Z6" s="133"/>
      <c r="AA6" s="150">
        <f>AC6+1</f>
        <v>16</v>
      </c>
      <c r="AB6" s="144"/>
      <c r="AC6" s="181">
        <f>AE6+1</f>
        <v>15</v>
      </c>
      <c r="AD6" s="133"/>
      <c r="AE6" s="150">
        <f>AG6+1</f>
        <v>14</v>
      </c>
      <c r="AF6" s="144"/>
      <c r="AG6" s="148">
        <f>AI6+1</f>
        <v>13</v>
      </c>
      <c r="AH6" s="139"/>
      <c r="AI6" s="150">
        <f>AK6+1</f>
        <v>12</v>
      </c>
      <c r="AJ6" s="144"/>
      <c r="AK6" s="148">
        <f>AM6+1</f>
        <v>11</v>
      </c>
      <c r="AL6" s="139"/>
      <c r="AM6" s="150">
        <f>AO6+1</f>
        <v>10</v>
      </c>
      <c r="AN6" s="144"/>
      <c r="AO6" s="148">
        <f>AQ6+1</f>
        <v>9</v>
      </c>
      <c r="AP6" s="148"/>
      <c r="AQ6" s="143">
        <f>AS6+1</f>
        <v>8</v>
      </c>
      <c r="AR6" s="144"/>
      <c r="AS6" s="148">
        <f>AU6+1</f>
        <v>7</v>
      </c>
      <c r="AT6" s="139"/>
      <c r="AU6" s="150">
        <f>AW6+1</f>
        <v>6</v>
      </c>
      <c r="AV6" s="144"/>
      <c r="AW6" s="148">
        <f>AY6+1</f>
        <v>5</v>
      </c>
      <c r="AX6" s="148"/>
      <c r="AY6" s="143">
        <f>BA6+1</f>
        <v>4</v>
      </c>
      <c r="AZ6" s="144"/>
      <c r="BA6" s="138">
        <f>BC6+1</f>
        <v>3</v>
      </c>
      <c r="BB6" s="139"/>
      <c r="BC6" s="143">
        <f>BE6+1</f>
        <v>2</v>
      </c>
      <c r="BD6" s="144"/>
      <c r="BE6" s="200">
        <v>1</v>
      </c>
      <c r="BF6" s="133"/>
      <c r="BG6" s="217" t="s">
        <v>233</v>
      </c>
      <c r="BH6" s="228"/>
      <c r="BI6" s="196"/>
      <c r="BJ6" s="193"/>
      <c r="BK6" s="193"/>
      <c r="BL6" s="59"/>
    </row>
    <row r="7" spans="1:65" ht="75" customHeight="1" x14ac:dyDescent="0.3">
      <c r="B7" s="179"/>
      <c r="C7" s="168"/>
      <c r="D7" s="165"/>
      <c r="E7" s="174"/>
      <c r="F7" s="175"/>
      <c r="G7" s="162"/>
      <c r="H7" s="184"/>
      <c r="I7" s="185"/>
      <c r="J7" s="170"/>
      <c r="K7" s="170"/>
      <c r="L7" s="188"/>
      <c r="M7" s="215" t="s">
        <v>240</v>
      </c>
      <c r="N7" s="142"/>
      <c r="O7" s="149" t="s">
        <v>234</v>
      </c>
      <c r="P7" s="134"/>
      <c r="Q7" s="147" t="s">
        <v>232</v>
      </c>
      <c r="R7" s="142"/>
      <c r="S7" s="149" t="s">
        <v>222</v>
      </c>
      <c r="T7" s="149"/>
      <c r="U7" s="152"/>
      <c r="V7" s="153"/>
      <c r="W7" s="147" t="s">
        <v>216</v>
      </c>
      <c r="X7" s="142"/>
      <c r="Y7" s="149" t="s">
        <v>209</v>
      </c>
      <c r="Z7" s="134"/>
      <c r="AA7" s="151" t="s">
        <v>201</v>
      </c>
      <c r="AB7" s="146"/>
      <c r="AC7" s="149" t="s">
        <v>196</v>
      </c>
      <c r="AD7" s="134"/>
      <c r="AE7" s="147" t="s">
        <v>190</v>
      </c>
      <c r="AF7" s="142"/>
      <c r="AG7" s="154" t="s">
        <v>189</v>
      </c>
      <c r="AH7" s="155"/>
      <c r="AI7" s="141" t="s">
        <v>183</v>
      </c>
      <c r="AJ7" s="142"/>
      <c r="AK7" s="140" t="s">
        <v>179</v>
      </c>
      <c r="AL7" s="134"/>
      <c r="AM7" s="141" t="s">
        <v>174</v>
      </c>
      <c r="AN7" s="142"/>
      <c r="AO7" s="149" t="s">
        <v>172</v>
      </c>
      <c r="AP7" s="149"/>
      <c r="AQ7" s="145" t="s">
        <v>162</v>
      </c>
      <c r="AR7" s="146"/>
      <c r="AS7" s="149" t="s">
        <v>160</v>
      </c>
      <c r="AT7" s="134"/>
      <c r="AU7" s="151" t="s">
        <v>157</v>
      </c>
      <c r="AV7" s="146"/>
      <c r="AW7" s="149" t="s">
        <v>155</v>
      </c>
      <c r="AX7" s="134"/>
      <c r="AY7" s="147" t="s">
        <v>148</v>
      </c>
      <c r="AZ7" s="142"/>
      <c r="BA7" s="140" t="s">
        <v>146</v>
      </c>
      <c r="BB7" s="134"/>
      <c r="BC7" s="141" t="s">
        <v>143</v>
      </c>
      <c r="BD7" s="142"/>
      <c r="BE7" s="140" t="s">
        <v>137</v>
      </c>
      <c r="BF7" s="134"/>
      <c r="BG7" s="218" t="s">
        <v>241</v>
      </c>
      <c r="BH7" s="227"/>
      <c r="BI7" s="196"/>
      <c r="BJ7" s="193"/>
      <c r="BK7" s="193"/>
      <c r="BL7" s="59"/>
    </row>
    <row r="8" spans="1:65" ht="36" customHeight="1" x14ac:dyDescent="0.3">
      <c r="B8" s="179"/>
      <c r="C8" s="168"/>
      <c r="D8" s="165"/>
      <c r="E8" s="174"/>
      <c r="F8" s="175"/>
      <c r="G8" s="163"/>
      <c r="H8" s="184"/>
      <c r="I8" s="185"/>
      <c r="J8" s="170"/>
      <c r="K8" s="170"/>
      <c r="L8" s="188"/>
      <c r="M8" s="215" t="s">
        <v>117</v>
      </c>
      <c r="N8" s="142"/>
      <c r="O8" s="149" t="s">
        <v>114</v>
      </c>
      <c r="P8" s="134"/>
      <c r="Q8" s="190" t="s">
        <v>178</v>
      </c>
      <c r="R8" s="191"/>
      <c r="S8" s="149" t="s">
        <v>116</v>
      </c>
      <c r="T8" s="149"/>
      <c r="U8" s="140" t="s">
        <v>223</v>
      </c>
      <c r="V8" s="134"/>
      <c r="W8" s="190" t="s">
        <v>178</v>
      </c>
      <c r="X8" s="191"/>
      <c r="Y8" s="149" t="s">
        <v>114</v>
      </c>
      <c r="Z8" s="134"/>
      <c r="AA8" s="151" t="s">
        <v>200</v>
      </c>
      <c r="AB8" s="146"/>
      <c r="AC8" s="149" t="s">
        <v>114</v>
      </c>
      <c r="AD8" s="134"/>
      <c r="AE8" s="190" t="s">
        <v>178</v>
      </c>
      <c r="AF8" s="191"/>
      <c r="AG8" s="140" t="s">
        <v>186</v>
      </c>
      <c r="AH8" s="134"/>
      <c r="AI8" s="141" t="s">
        <v>115</v>
      </c>
      <c r="AJ8" s="142"/>
      <c r="AK8" s="201" t="s">
        <v>178</v>
      </c>
      <c r="AL8" s="134"/>
      <c r="AM8" s="141" t="s">
        <v>114</v>
      </c>
      <c r="AN8" s="142"/>
      <c r="AO8" s="149" t="s">
        <v>117</v>
      </c>
      <c r="AP8" s="149"/>
      <c r="AQ8" s="141" t="s">
        <v>114</v>
      </c>
      <c r="AR8" s="142"/>
      <c r="AS8" s="149" t="s">
        <v>117</v>
      </c>
      <c r="AT8" s="134"/>
      <c r="AU8" s="151" t="s">
        <v>156</v>
      </c>
      <c r="AV8" s="146"/>
      <c r="AW8" s="149" t="s">
        <v>116</v>
      </c>
      <c r="AX8" s="134"/>
      <c r="AY8" s="147" t="s">
        <v>116</v>
      </c>
      <c r="AZ8" s="142"/>
      <c r="BA8" s="140" t="s">
        <v>117</v>
      </c>
      <c r="BB8" s="134"/>
      <c r="BC8" s="141" t="s">
        <v>115</v>
      </c>
      <c r="BD8" s="142"/>
      <c r="BE8" s="140" t="s">
        <v>114</v>
      </c>
      <c r="BF8" s="134"/>
      <c r="BG8" s="218" t="s">
        <v>242</v>
      </c>
      <c r="BH8" s="227"/>
      <c r="BI8" s="196"/>
      <c r="BJ8" s="193"/>
      <c r="BK8" s="193"/>
      <c r="BL8" s="59"/>
    </row>
    <row r="9" spans="1:65" ht="14.25" customHeight="1" thickBot="1" x14ac:dyDescent="0.35">
      <c r="B9" s="180"/>
      <c r="C9" s="169"/>
      <c r="D9" s="166"/>
      <c r="E9" s="176"/>
      <c r="F9" s="177"/>
      <c r="G9" s="86" t="str">
        <f>IF(SUMIF(G10:G196,"&gt;3")&gt;0,SUMIF(G10:G196,"&gt;3")," ")</f>
        <v xml:space="preserve"> </v>
      </c>
      <c r="H9" s="186"/>
      <c r="I9" s="187"/>
      <c r="J9" s="171"/>
      <c r="K9" s="171"/>
      <c r="L9" s="189"/>
      <c r="M9" s="216" t="s">
        <v>1</v>
      </c>
      <c r="N9" s="30" t="s">
        <v>2</v>
      </c>
      <c r="O9" s="40" t="s">
        <v>1</v>
      </c>
      <c r="P9" s="29" t="s">
        <v>2</v>
      </c>
      <c r="Q9" s="44" t="s">
        <v>1</v>
      </c>
      <c r="R9" s="30" t="s">
        <v>2</v>
      </c>
      <c r="S9" s="40" t="s">
        <v>1</v>
      </c>
      <c r="T9" s="32" t="s">
        <v>2</v>
      </c>
      <c r="U9" s="29" t="s">
        <v>1</v>
      </c>
      <c r="V9" s="29" t="s">
        <v>2</v>
      </c>
      <c r="W9" s="44" t="s">
        <v>1</v>
      </c>
      <c r="X9" s="30" t="s">
        <v>2</v>
      </c>
      <c r="Y9" s="40" t="s">
        <v>1</v>
      </c>
      <c r="Z9" s="29" t="s">
        <v>2</v>
      </c>
      <c r="AA9" s="98" t="s">
        <v>1</v>
      </c>
      <c r="AB9" s="92" t="s">
        <v>2</v>
      </c>
      <c r="AC9" s="40" t="s">
        <v>1</v>
      </c>
      <c r="AD9" s="29" t="s">
        <v>2</v>
      </c>
      <c r="AE9" s="44" t="s">
        <v>1</v>
      </c>
      <c r="AF9" s="30" t="s">
        <v>2</v>
      </c>
      <c r="AG9" s="29" t="s">
        <v>1</v>
      </c>
      <c r="AH9" s="29" t="s">
        <v>2</v>
      </c>
      <c r="AI9" s="44" t="s">
        <v>1</v>
      </c>
      <c r="AJ9" s="30" t="s">
        <v>2</v>
      </c>
      <c r="AK9" s="40" t="s">
        <v>1</v>
      </c>
      <c r="AL9" s="29" t="s">
        <v>2</v>
      </c>
      <c r="AM9" s="44" t="s">
        <v>1</v>
      </c>
      <c r="AN9" s="30" t="s">
        <v>2</v>
      </c>
      <c r="AO9" s="40" t="s">
        <v>1</v>
      </c>
      <c r="AP9" s="32" t="s">
        <v>2</v>
      </c>
      <c r="AQ9" s="30" t="s">
        <v>1</v>
      </c>
      <c r="AR9" s="30" t="s">
        <v>2</v>
      </c>
      <c r="AS9" s="40" t="s">
        <v>1</v>
      </c>
      <c r="AT9" s="29" t="s">
        <v>2</v>
      </c>
      <c r="AU9" s="98" t="s">
        <v>1</v>
      </c>
      <c r="AV9" s="92" t="s">
        <v>2</v>
      </c>
      <c r="AW9" s="40" t="s">
        <v>1</v>
      </c>
      <c r="AX9" s="29" t="s">
        <v>2</v>
      </c>
      <c r="AY9" s="44" t="s">
        <v>1</v>
      </c>
      <c r="AZ9" s="30" t="s">
        <v>2</v>
      </c>
      <c r="BA9" s="40" t="s">
        <v>1</v>
      </c>
      <c r="BB9" s="29" t="s">
        <v>2</v>
      </c>
      <c r="BC9" s="44" t="s">
        <v>1</v>
      </c>
      <c r="BD9" s="30" t="s">
        <v>2</v>
      </c>
      <c r="BE9" s="40" t="s">
        <v>1</v>
      </c>
      <c r="BF9" s="29" t="s">
        <v>2</v>
      </c>
      <c r="BG9" s="219" t="s">
        <v>1</v>
      </c>
      <c r="BH9" s="220" t="s">
        <v>2</v>
      </c>
      <c r="BI9" s="197"/>
      <c r="BJ9" s="194"/>
      <c r="BK9" s="194"/>
      <c r="BL9" s="59"/>
    </row>
    <row r="10" spans="1:65" s="2" customFormat="1" ht="15.9" customHeight="1" x14ac:dyDescent="0.3">
      <c r="A10" s="25"/>
      <c r="B10" s="63" t="s">
        <v>5</v>
      </c>
      <c r="C10" s="64">
        <v>1</v>
      </c>
      <c r="D10" s="114">
        <f>IF(BK10=0," ",BK10-C10)</f>
        <v>0</v>
      </c>
      <c r="E10" s="65">
        <f>LARGE((N10,P10,R10,T10,V10,X10,Z10,AB10,AD10,AF10,AH10,AJ10,AL10,AN10,AP10,AR10,AT10,AV10,AX10,AZ10,BB10,BD10,BF10),1)+LARGE((N10,P10,R10,T10,V10,X10,Z10,AB10,AD10,AF10,AH10,AJ10,AL10,AN10,AP10,AR10,AT10,AV10,AX10,AZ10,BB10,BD10,BF10),2)+LARGE((N10,P10,R10,T10,V10,X10,Z10,AB10,AD10,AF10,AH10,AJ10,AL10,AN10,AP10,AR10,AT10,AV10,AX10,AZ10,BB10,BD10,BF10),3)+LARGE((N10,P10,R10,T10,V10,X10,Z10,AB10,AD10,AF10,AH10,AJ10,AL10,AN10,AP10,AR10,AT10,AV10,AX10,AZ10,BB10,BD10,BF10),4)+LARGE((N10,P10,R10,T10,V10,X10,Z10,AB10,AD10,AF10,AH10,AJ10,AL10,AN10,AP10,AR10,AT10,AV10,AX10,AZ10,BB10,BD10,BF10),5)+LARGE((N10,P10,R10,T10,V10,X10,Z10,AB10,AD10,AF10,AH10,AJ10,AL10,AN10,AP10,AR10,AT10,AV10,AX10,AZ10,BB10,BD10,BF10),6)+LARGE((N10,P10,R10,T10,V10,X10,Z10,AB10,AD10,AF10,AH10,AJ10,AL10,AN10,AP10,AR10,AT10,AV10,AX10,AZ10,BB10,BD10,BF10),7)+LARGE((N10,P10,R10,T10,V10,X10,Z10,AB10,AD10,AF10,AH10,AJ10,AL10,AN10,AP10,AR10,AT10,AV10,AX10,AZ10,BB10,BD10,BF10),8)</f>
        <v>2845</v>
      </c>
      <c r="F10" s="72">
        <f>E10-BI10</f>
        <v>0</v>
      </c>
      <c r="G10" s="73" t="str">
        <f>IF(SUMIF(M10:BF10,"&lt;0")&lt;&gt;0,SUMIF(M10:BF10,"&lt;0")*(-1)," ")</f>
        <v xml:space="preserve"> </v>
      </c>
      <c r="H10" s="77">
        <f>N10+P10+R10+T10+V10+X10+Z10+AB10+AD10+AF10+AH10+AJ10+AL10+AN10+AP10+AR10+AT10+AV10+AX10+AZ10+BB10+BD10+BF10</f>
        <v>2910</v>
      </c>
      <c r="I10" s="72">
        <f>H10-BJ10</f>
        <v>0</v>
      </c>
      <c r="J10" s="78">
        <f>IF(M10=0,0,1)+IF(O10=0,0,1)+IF(Q10=0,0,1)+IF(S10=0,0,1)+IF(U10=0,0,1)+IF(W10=0,0,1)+IF(Y10=0,0,1)+IF(AA10=0,0,1)+IF(AC10=0,0,1)+IF(AE10=0,0,1)+IF(AG10=0,0,1)+IF(AI10=0,0,1)+IF(AK10=0,0,1)+IF(AM10=0,0,1)+IF(AO10=0,0,1)+IF(AQ10=0,0,1)+IF(AU10=0,0,1)+IF(AS10=0,0,1)+IF(AU10=0,0,1)+IF(AW10=0,0,1)+IF(AY10=0,0,1)+IF(BA10=0,0,1)+IF(BC10=0,0,1)+IF(BE10=0,0,1)</f>
        <v>9</v>
      </c>
      <c r="K10" s="79">
        <f>IF(J10=0,"-",IF(J10&gt;8,E10/8,E10/J10))</f>
        <v>355.625</v>
      </c>
      <c r="L10" s="81">
        <f>IF(OR(H10=0,J10=0),"-",H10/J10)</f>
        <v>323.33333333333331</v>
      </c>
      <c r="M10" s="45"/>
      <c r="N10" s="31">
        <f>IF(M10&gt;0,VLOOKUP(M10,'Начисление очков'!$L$4:$M$68,2,FALSE),0)</f>
        <v>0</v>
      </c>
      <c r="O10" s="41">
        <v>1</v>
      </c>
      <c r="P10" s="28">
        <f>IF(O10&gt;0,VLOOKUP(O10,'Начисление очков'!$G$4:$H$68,2,FALSE),0)</f>
        <v>600</v>
      </c>
      <c r="Q10" s="57"/>
      <c r="R10" s="31">
        <f>VLOOKUP(Q10,'Начисление очков'!$V$4:$W$68,2,FALSE)</f>
        <v>0</v>
      </c>
      <c r="S10" s="41"/>
      <c r="T10" s="28">
        <f>VLOOKUP(S10,'Начисление очков'!$Q$4:$R$68,2,FALSE)</f>
        <v>0</v>
      </c>
      <c r="U10" s="41"/>
      <c r="V10" s="28">
        <f>VLOOKUP(U10,'Начисление очков'!$Q$4:$R$68,2,FALSE)</f>
        <v>0</v>
      </c>
      <c r="W10" s="57"/>
      <c r="X10" s="31">
        <f>VLOOKUP(W10,'Начисление очков'!$V$4:$W$68,2,FALSE)</f>
        <v>0</v>
      </c>
      <c r="Y10" s="41">
        <v>3</v>
      </c>
      <c r="Z10" s="28">
        <f>IF(Y10&gt;0,VLOOKUP(Y10,'Начисление очков'!$G$4:$H$68,2,FALSE),0)</f>
        <v>250</v>
      </c>
      <c r="AA10" s="91">
        <v>4</v>
      </c>
      <c r="AB10" s="57">
        <f>IF(AA10&gt;0,VLOOKUP(AA10,'Начисление очков'!$B$4:$C$68,2,FALSE),0)</f>
        <v>360</v>
      </c>
      <c r="AC10" s="41">
        <v>3</v>
      </c>
      <c r="AD10" s="28">
        <f>IF(AC10&gt;0,VLOOKUP(AC10,'Начисление очков'!$G$4:$H$68,2,FALSE),0)</f>
        <v>250</v>
      </c>
      <c r="AE10" s="57"/>
      <c r="AF10" s="31">
        <f>VLOOKUP(AE10,'Начисление очков'!$V$4:$W$68,2,FALSE)</f>
        <v>0</v>
      </c>
      <c r="AG10" s="131"/>
      <c r="AH10" s="6">
        <f>IF(AG10&gt;0,VLOOKUP(AG10,'Начисление очков'!$B$4:$C$68,2,FALSE),0)</f>
        <v>0</v>
      </c>
      <c r="AI10" s="45">
        <v>2</v>
      </c>
      <c r="AJ10" s="34">
        <f>IF(AI10&gt;0,VLOOKUP(AI10,'Начисление очков'!$B$4:$C$68,2,FALSE),0)</f>
        <v>600</v>
      </c>
      <c r="AK10" s="131"/>
      <c r="AL10" s="28">
        <f>VLOOKUP(AK10,'Начисление очков'!$V$4:$W$68,2,FALSE)</f>
        <v>0</v>
      </c>
      <c r="AM10" s="31"/>
      <c r="AN10" s="31">
        <f>IF(AM10&gt;0,VLOOKUP(AM10,'Начисление очков'!$G$4:$H$68,2,FALSE),0)</f>
        <v>0</v>
      </c>
      <c r="AO10" s="132"/>
      <c r="AP10" s="107">
        <f>VLOOKUP(AO10,'Начисление очков'!$L$4:$M$68,2,FALSE)</f>
        <v>0</v>
      </c>
      <c r="AQ10" s="57"/>
      <c r="AR10" s="31">
        <f>VLOOKUP(AQ10,'Начисление очков'!$G$4:$H$68,2,FALSE)</f>
        <v>0</v>
      </c>
      <c r="AS10" s="132">
        <v>8</v>
      </c>
      <c r="AT10" s="28">
        <f>VLOOKUP(AS10,'Начисление очков'!$L$4:$M$68,2,FALSE)</f>
        <v>65</v>
      </c>
      <c r="AU10" s="91"/>
      <c r="AV10" s="57">
        <f>VLOOKUP(AU10,'Начисление очков'!$Q$4:$R$68,2,FALSE)</f>
        <v>0</v>
      </c>
      <c r="AW10" s="41"/>
      <c r="AX10" s="28">
        <f>VLOOKUP(AW10,'Начисление очков'!$Q$4:$R$68,2,FALSE)</f>
        <v>0</v>
      </c>
      <c r="AY10" s="91">
        <v>1</v>
      </c>
      <c r="AZ10" s="31">
        <f>IF(AY10&gt;0,VLOOKUP(AY10,'Начисление очков'!$Q$4:$R$68,2,FALSE),0)</f>
        <v>215</v>
      </c>
      <c r="BA10" s="131">
        <v>3</v>
      </c>
      <c r="BB10" s="28">
        <f>VLOOKUP(BA10,'Начисление очков'!$L$4:$M$68,2,FALSE)</f>
        <v>150</v>
      </c>
      <c r="BC10" s="45">
        <v>3</v>
      </c>
      <c r="BD10" s="34">
        <f>IF(BC10&gt;0,VLOOKUP(BC10,'Начисление очков'!$B$4:$C$68,2,FALSE),0)</f>
        <v>420</v>
      </c>
      <c r="BE10" s="41"/>
      <c r="BF10" s="28">
        <f>IF(BE10&gt;0,VLOOKUP(BE10,'Начисление очков'!$G$4:$H$68,2,FALSE),0)</f>
        <v>0</v>
      </c>
      <c r="BG10" s="221"/>
      <c r="BH10" s="222">
        <f>IF(BG10&gt;0,VLOOKUP(BG10,'Начисление очков'!$L$4:$M$68,2,FALSE),0)</f>
        <v>0</v>
      </c>
      <c r="BI10" s="87">
        <v>2845</v>
      </c>
      <c r="BJ10" s="88">
        <v>2910</v>
      </c>
      <c r="BK10" s="88">
        <v>1</v>
      </c>
      <c r="BM10" s="24" t="e">
        <f>IF(#REF!=0,0,1)</f>
        <v>#REF!</v>
      </c>
    </row>
    <row r="11" spans="1:65" s="2" customFormat="1" ht="15.9" customHeight="1" x14ac:dyDescent="0.3">
      <c r="A11" s="25"/>
      <c r="B11" s="66" t="s">
        <v>3</v>
      </c>
      <c r="C11" s="67">
        <f>C10+1</f>
        <v>2</v>
      </c>
      <c r="D11" s="114">
        <f>IF(BK11=0," ",BK11-C11)</f>
        <v>0</v>
      </c>
      <c r="E11" s="65">
        <f>LARGE((N11,P11,R11,T11,V11,X11,Z11,AB11,AD11,AF11,AH11,AJ11,AL11,AN11,AP11,AR11,AT11,AV11,AX11,AZ11,BB11,BD11,BF11),1)+LARGE((N11,P11,R11,T11,V11,X11,Z11,AB11,AD11,AF11,AH11,AJ11,AL11,AN11,AP11,AR11,AT11,AV11,AX11,AZ11,BB11,BD11,BF11),2)+LARGE((N11,P11,R11,T11,V11,X11,Z11,AB11,AD11,AF11,AH11,AJ11,AL11,AN11,AP11,AR11,AT11,AV11,AX11,AZ11,BB11,BD11,BF11),3)+LARGE((N11,P11,R11,T11,V11,X11,Z11,AB11,AD11,AF11,AH11,AJ11,AL11,AN11,AP11,AR11,AT11,AV11,AX11,AZ11,BB11,BD11,BF11),4)+LARGE((N11,P11,R11,T11,V11,X11,Z11,AB11,AD11,AF11,AH11,AJ11,AL11,AN11,AP11,AR11,AT11,AV11,AX11,AZ11,BB11,BD11,BF11),5)+LARGE((N11,P11,R11,T11,V11,X11,Z11,AB11,AD11,AF11,AH11,AJ11,AL11,AN11,AP11,AR11,AT11,AV11,AX11,AZ11,BB11,BD11,BF11),6)+LARGE((N11,P11,R11,T11,V11,X11,Z11,AB11,AD11,AF11,AH11,AJ11,AL11,AN11,AP11,AR11,AT11,AV11,AX11,AZ11,BB11,BD11,BF11),7)+LARGE((N11,P11,R11,T11,V11,X11,Z11,AB11,AD11,AF11,AH11,AJ11,AL11,AN11,AP11,AR11,AT11,AV11,AX11,AZ11,BB11,BD11,BF11),8)</f>
        <v>2840</v>
      </c>
      <c r="F11" s="74">
        <f>E11-BI11</f>
        <v>0</v>
      </c>
      <c r="G11" s="73" t="str">
        <f>IF(SUMIF(M11:BF11,"&lt;0")&lt;&gt;0,SUMIF(M11:BF11,"&lt;0")*(-1)," ")</f>
        <v xml:space="preserve"> </v>
      </c>
      <c r="H11" s="77">
        <f>N11+P11+R11+T11+V11+X11+Z11+AB11+AD11+AF11+AH11+AJ11+AL11+AN11+AP11+AR11+AT11+AV11+AX11+AZ11+BB11+BD11+BF11</f>
        <v>3325</v>
      </c>
      <c r="I11" s="74">
        <f>H11-BJ11</f>
        <v>-215</v>
      </c>
      <c r="J11" s="78">
        <f>IF(M11=0,0,1)+IF(O11=0,0,1)+IF(Q11=0,0,1)+IF(S11=0,0,1)+IF(U11=0,0,1)+IF(W11=0,0,1)+IF(Y11=0,0,1)+IF(AA11=0,0,1)+IF(AC11=0,0,1)+IF(AE11=0,0,1)+IF(AG11=0,0,1)+IF(AI11=0,0,1)+IF(AK11=0,0,1)+IF(AM11=0,0,1)+IF(AO11=0,0,1)+IF(AQ11=0,0,1)+IF(AU11=0,0,1)+IF(AS11=0,0,1)+IF(AU11=0,0,1)+IF(AW11=0,0,1)+IF(AY11=0,0,1)+IF(BA11=0,0,1)+IF(BC11=0,0,1)+IF(BE11=0,0,1)</f>
        <v>14</v>
      </c>
      <c r="K11" s="80">
        <f>IF(J11=0,"-",IF(J11&gt;8,E11/8,E11/J11))</f>
        <v>355</v>
      </c>
      <c r="L11" s="81">
        <f>IF(OR(H11=0,J11=0),"-",H11/J11)</f>
        <v>237.5</v>
      </c>
      <c r="M11" s="46"/>
      <c r="N11" s="31">
        <f>IF(M11&gt;0,VLOOKUP(M11,'Начисление очков'!$L$4:$M$68,2,FALSE),0)</f>
        <v>0</v>
      </c>
      <c r="O11" s="35">
        <v>2</v>
      </c>
      <c r="P11" s="28">
        <f>IF(O11&gt;0,VLOOKUP(O11,'Начисление очков'!$G$4:$H$68,2,FALSE),0)</f>
        <v>360</v>
      </c>
      <c r="Q11" s="34"/>
      <c r="R11" s="31">
        <f>VLOOKUP(Q11,'Начисление очков'!$V$4:$W$68,2,FALSE)</f>
        <v>0</v>
      </c>
      <c r="S11" s="35"/>
      <c r="T11" s="28">
        <f>VLOOKUP(S11,'Начисление очков'!$Q$4:$R$68,2,FALSE)</f>
        <v>0</v>
      </c>
      <c r="U11" s="35"/>
      <c r="V11" s="28">
        <f>VLOOKUP(U11,'Начисление очков'!$Q$4:$R$68,2,FALSE)</f>
        <v>0</v>
      </c>
      <c r="W11" s="34"/>
      <c r="X11" s="31">
        <f>VLOOKUP(W11,'Начисление очков'!$V$4:$W$68,2,FALSE)</f>
        <v>0</v>
      </c>
      <c r="Y11" s="35">
        <v>4</v>
      </c>
      <c r="Z11" s="28">
        <f>IF(Y11&gt;0,VLOOKUP(Y11,'Начисление очков'!$G$4:$H$68,2,FALSE),0)</f>
        <v>215</v>
      </c>
      <c r="AA11" s="56">
        <v>2</v>
      </c>
      <c r="AB11" s="57">
        <f>IF(AA11&gt;0,VLOOKUP(AA11,'Начисление очков'!$B$4:$C$68,2,FALSE),0)</f>
        <v>600</v>
      </c>
      <c r="AC11" s="35">
        <v>6</v>
      </c>
      <c r="AD11" s="28">
        <f>IF(AC11&gt;0,VLOOKUP(AC11,'Начисление очков'!$G$4:$H$68,2,FALSE),0)</f>
        <v>130</v>
      </c>
      <c r="AE11" s="34"/>
      <c r="AF11" s="31">
        <f>VLOOKUP(AE11,'Начисление очков'!$V$4:$W$68,2,FALSE)</f>
        <v>0</v>
      </c>
      <c r="AG11" s="6">
        <v>3</v>
      </c>
      <c r="AH11" s="6">
        <f>IF(AG11&gt;0,VLOOKUP(AG11,'Начисление очков'!$B$4:$C$68,2,FALSE),0)</f>
        <v>420</v>
      </c>
      <c r="AI11" s="46">
        <v>12</v>
      </c>
      <c r="AJ11" s="34">
        <f>IF(AI11&gt;0,VLOOKUP(AI11,'Начисление очков'!$B$4:$C$68,2,FALSE),0)</f>
        <v>110</v>
      </c>
      <c r="AK11" s="6"/>
      <c r="AL11" s="28">
        <f>VLOOKUP(AK11,'Начисление очков'!$V$4:$W$68,2,FALSE)</f>
        <v>0</v>
      </c>
      <c r="AM11" s="34"/>
      <c r="AN11" s="31">
        <f>IF(AM11&gt;0,VLOOKUP(AM11,'Начисление очков'!$G$4:$H$68,2,FALSE),0)</f>
        <v>0</v>
      </c>
      <c r="AO11" s="35"/>
      <c r="AP11" s="107">
        <f>VLOOKUP(AO11,'Начисление очков'!$L$4:$M$68,2,FALSE)</f>
        <v>0</v>
      </c>
      <c r="AQ11" s="34"/>
      <c r="AR11" s="31">
        <f>VLOOKUP(AQ11,'Начисление очков'!$G$4:$H$68,2,FALSE)</f>
        <v>0</v>
      </c>
      <c r="AS11" s="35">
        <v>2</v>
      </c>
      <c r="AT11" s="28">
        <f>VLOOKUP(AS11,'Начисление очков'!$L$4:$M$68,2,FALSE)</f>
        <v>215</v>
      </c>
      <c r="AU11" s="56">
        <v>1</v>
      </c>
      <c r="AV11" s="57">
        <f>VLOOKUP(AU11,'Начисление очков'!$Q$4:$R$68,2,FALSE)</f>
        <v>215</v>
      </c>
      <c r="AW11" s="35">
        <v>4</v>
      </c>
      <c r="AX11" s="28">
        <f>VLOOKUP(AW11,'Начисление очков'!$Q$4:$R$68,2,FALSE)</f>
        <v>77</v>
      </c>
      <c r="AY11" s="46">
        <v>8</v>
      </c>
      <c r="AZ11" s="31">
        <f>IF(AY11&gt;0,VLOOKUP(AY11,'Начисление очков'!$Q$4:$R$68,2,FALSE),0)</f>
        <v>38</v>
      </c>
      <c r="BA11" s="6">
        <v>4</v>
      </c>
      <c r="BB11" s="28">
        <f>VLOOKUP(BA11,'Начисление очков'!$L$4:$M$68,2,FALSE)</f>
        <v>130</v>
      </c>
      <c r="BC11" s="46">
        <v>2</v>
      </c>
      <c r="BD11" s="34">
        <f>IF(BC11&gt;0,VLOOKUP(BC11,'Начисление очков'!$B$4:$C$68,2,FALSE),0)</f>
        <v>600</v>
      </c>
      <c r="BE11" s="35">
        <v>4</v>
      </c>
      <c r="BF11" s="28">
        <f>IF(BE11&gt;0,VLOOKUP(BE11,'Начисление очков'!$G$4:$H$68,2,FALSE),0)</f>
        <v>215</v>
      </c>
      <c r="BG11" s="223">
        <v>2</v>
      </c>
      <c r="BH11" s="222">
        <f>IF(BG11&gt;0,VLOOKUP(BG11,'Начисление очков'!$L$4:$M$68,2,FALSE),0)</f>
        <v>215</v>
      </c>
      <c r="BI11" s="87">
        <v>2840</v>
      </c>
      <c r="BJ11" s="88">
        <v>3540</v>
      </c>
      <c r="BK11" s="88">
        <v>2</v>
      </c>
      <c r="BM11" s="24" t="e">
        <f>IF(#REF!=0,0,1)</f>
        <v>#REF!</v>
      </c>
    </row>
    <row r="12" spans="1:65" s="2" customFormat="1" ht="15.9" customHeight="1" x14ac:dyDescent="0.3">
      <c r="A12" s="25"/>
      <c r="B12" s="66" t="s">
        <v>166</v>
      </c>
      <c r="C12" s="67">
        <f>C11+1</f>
        <v>3</v>
      </c>
      <c r="D12" s="114">
        <f>IF(BK12=0," ",BK12-C12)</f>
        <v>0</v>
      </c>
      <c r="E12" s="65">
        <f>LARGE((N12,P12,R12,T12,V12,X12,Z12,AB12,AD12,AF12,AH12,AJ12,AL12,AN12,AP12,AR12,AT12,AV12,AX12,AZ12,BB12,BD12,BF12),1)+LARGE((N12,P12,R12,T12,V12,X12,Z12,AB12,AD12,AF12,AH12,AJ12,AL12,AN12,AP12,AR12,AT12,AV12,AX12,AZ12,BB12,BD12,BF12),2)+LARGE((N12,P12,R12,T12,V12,X12,Z12,AB12,AD12,AF12,AH12,AJ12,AL12,AN12,AP12,AR12,AT12,AV12,AX12,AZ12,BB12,BD12,BF12),3)+LARGE((N12,P12,R12,T12,V12,X12,Z12,AB12,AD12,AF12,AH12,AJ12,AL12,AN12,AP12,AR12,AT12,AV12,AX12,AZ12,BB12,BD12,BF12),4)+LARGE((N12,P12,R12,T12,V12,X12,Z12,AB12,AD12,AF12,AH12,AJ12,AL12,AN12,AP12,AR12,AT12,AV12,AX12,AZ12,BB12,BD12,BF12),5)+LARGE((N12,P12,R12,T12,V12,X12,Z12,AB12,AD12,AF12,AH12,AJ12,AL12,AN12,AP12,AR12,AT12,AV12,AX12,AZ12,BB12,BD12,BF12),6)+LARGE((N12,P12,R12,T12,V12,X12,Z12,AB12,AD12,AF12,AH12,AJ12,AL12,AN12,AP12,AR12,AT12,AV12,AX12,AZ12,BB12,BD12,BF12),7)+LARGE((N12,P12,R12,T12,V12,X12,Z12,AB12,AD12,AF12,AH12,AJ12,AL12,AN12,AP12,AR12,AT12,AV12,AX12,AZ12,BB12,BD12,BF12),8)</f>
        <v>2733</v>
      </c>
      <c r="F12" s="74">
        <f>E12-BI12</f>
        <v>130</v>
      </c>
      <c r="G12" s="73" t="str">
        <f>IF(SUMIF(M12:BF12,"&lt;0")&lt;&gt;0,SUMIF(M12:BF12,"&lt;0")*(-1)," ")</f>
        <v xml:space="preserve"> </v>
      </c>
      <c r="H12" s="77">
        <f>N12+P12+R12+T12+V12+X12+Z12+AB12+AD12+AF12+AH12+AJ12+AL12+AN12+AP12+AR12+AT12+AV12+AX12+AZ12+BB12+BD12+BF12</f>
        <v>2733</v>
      </c>
      <c r="I12" s="74">
        <f>H12-BJ12</f>
        <v>130</v>
      </c>
      <c r="J12" s="78">
        <f>IF(M12=0,0,1)+IF(O12=0,0,1)+IF(Q12=0,0,1)+IF(S12=0,0,1)+IF(U12=0,0,1)+IF(W12=0,0,1)+IF(Y12=0,0,1)+IF(AA12=0,0,1)+IF(AC12=0,0,1)+IF(AE12=0,0,1)+IF(AG12=0,0,1)+IF(AI12=0,0,1)+IF(AK12=0,0,1)+IF(AM12=0,0,1)+IF(AO12=0,0,1)+IF(AQ12=0,0,1)+IF(AU12=0,0,1)+IF(AS12=0,0,1)+IF(AU12=0,0,1)+IF(AW12=0,0,1)+IF(AY12=0,0,1)+IF(BA12=0,0,1)+IF(BC12=0,0,1)+IF(BE12=0,0,1)</f>
        <v>7</v>
      </c>
      <c r="K12" s="80">
        <f>IF(J12=0,"-",IF(J12&gt;8,E12/8,E12/J12))</f>
        <v>390.42857142857144</v>
      </c>
      <c r="L12" s="81">
        <f>IF(OR(H12=0,J12=0),"-",H12/J12)</f>
        <v>390.42857142857144</v>
      </c>
      <c r="M12" s="46">
        <v>4</v>
      </c>
      <c r="N12" s="31">
        <f>IF(M12&gt;0,VLOOKUP(M12,'Начисление очков'!$L$4:$M$68,2,FALSE),0)</f>
        <v>130</v>
      </c>
      <c r="O12" s="35">
        <v>4</v>
      </c>
      <c r="P12" s="28">
        <f>IF(O12&gt;0,VLOOKUP(O12,'Начисление очков'!$G$4:$H$68,2,FALSE),0)</f>
        <v>215</v>
      </c>
      <c r="Q12" s="34"/>
      <c r="R12" s="31">
        <f>VLOOKUP(Q12,'Начисление очков'!$V$4:$W$68,2,FALSE)</f>
        <v>0</v>
      </c>
      <c r="S12" s="35"/>
      <c r="T12" s="28">
        <f>VLOOKUP(S12,'Начисление очков'!$Q$4:$R$68,2,FALSE)</f>
        <v>0</v>
      </c>
      <c r="U12" s="35"/>
      <c r="V12" s="28">
        <f>VLOOKUP(U12,'Начисление очков'!$Q$4:$R$68,2,FALSE)</f>
        <v>0</v>
      </c>
      <c r="W12" s="34"/>
      <c r="X12" s="31">
        <f>VLOOKUP(W12,'Начисление очков'!$V$4:$W$68,2,FALSE)</f>
        <v>0</v>
      </c>
      <c r="Y12" s="35">
        <v>1</v>
      </c>
      <c r="Z12" s="28">
        <f>IF(Y12&gt;0,VLOOKUP(Y12,'Начисление очков'!$G$4:$H$68,2,FALSE),0)</f>
        <v>600</v>
      </c>
      <c r="AA12" s="56">
        <v>3</v>
      </c>
      <c r="AB12" s="57">
        <f>IF(AA12&gt;0,VLOOKUP(AA12,'Начисление очков'!$B$4:$C$68,2,FALSE),0)</f>
        <v>420</v>
      </c>
      <c r="AC12" s="35">
        <v>2</v>
      </c>
      <c r="AD12" s="28">
        <f>IF(AC12&gt;0,VLOOKUP(AC12,'Начисление очков'!$G$4:$H$68,2,FALSE),0)</f>
        <v>360</v>
      </c>
      <c r="AE12" s="34"/>
      <c r="AF12" s="31">
        <f>VLOOKUP(AE12,'Начисление очков'!$V$4:$W$68,2,FALSE)</f>
        <v>0</v>
      </c>
      <c r="AG12" s="6">
        <v>1</v>
      </c>
      <c r="AH12" s="6">
        <f>IF(AG12&gt;0,VLOOKUP(AG12,'Начисление очков'!$B$4:$C$68,2,FALSE),0)</f>
        <v>1000</v>
      </c>
      <c r="AI12" s="46"/>
      <c r="AJ12" s="34">
        <f>IF(AI12&gt;0,VLOOKUP(AI12,'Начисление очков'!$B$4:$C$68,2,FALSE),0)</f>
        <v>0</v>
      </c>
      <c r="AK12" s="6"/>
      <c r="AL12" s="28">
        <f>VLOOKUP(AK12,'Начисление очков'!$V$4:$W$68,2,FALSE)</f>
        <v>0</v>
      </c>
      <c r="AM12" s="34"/>
      <c r="AN12" s="31">
        <f>IF(AM12&gt;0,VLOOKUP(AM12,'Начисление очков'!$G$4:$H$68,2,FALSE),0)</f>
        <v>0</v>
      </c>
      <c r="AO12" s="35"/>
      <c r="AP12" s="107">
        <f>VLOOKUP(AO12,'Начисление очков'!$L$4:$M$68,2,FALSE)</f>
        <v>0</v>
      </c>
      <c r="AQ12" s="34">
        <v>36</v>
      </c>
      <c r="AR12" s="31">
        <f>VLOOKUP(AQ12,'Начисление очков'!$G$4:$H$68,2,FALSE)</f>
        <v>8</v>
      </c>
      <c r="AS12" s="35"/>
      <c r="AT12" s="28">
        <f>VLOOKUP(AS12,'Начисление очков'!$L$4:$M$68,2,FALSE)</f>
        <v>0</v>
      </c>
      <c r="AU12" s="56"/>
      <c r="AV12" s="57">
        <f>VLOOKUP(AU12,'Начисление очков'!$Q$4:$R$68,2,FALSE)</f>
        <v>0</v>
      </c>
      <c r="AW12" s="35"/>
      <c r="AX12" s="28">
        <f>VLOOKUP(AW12,'Начисление очков'!$Q$4:$R$68,2,FALSE)</f>
        <v>0</v>
      </c>
      <c r="AY12" s="46"/>
      <c r="AZ12" s="31">
        <f>IF(AY12&gt;0,VLOOKUP(AY12,'Начисление очков'!$Q$4:$R$68,2,FALSE),0)</f>
        <v>0</v>
      </c>
      <c r="BA12" s="6"/>
      <c r="BB12" s="28">
        <f>VLOOKUP(BA12,'Начисление очков'!$L$4:$M$68,2,FALSE)</f>
        <v>0</v>
      </c>
      <c r="BC12" s="46"/>
      <c r="BD12" s="34">
        <f>IF(BC12&gt;0,VLOOKUP(BC12,'Начисление очков'!$B$4:$C$68,2,FALSE),0)</f>
        <v>0</v>
      </c>
      <c r="BE12" s="35"/>
      <c r="BF12" s="28">
        <f>IF(BE12&gt;0,VLOOKUP(BE12,'Начисление очков'!$G$4:$H$68,2,FALSE),0)</f>
        <v>0</v>
      </c>
      <c r="BG12" s="223"/>
      <c r="BH12" s="222">
        <f>IF(BG12&gt;0,VLOOKUP(BG12,'Начисление очков'!$L$4:$M$68,2,FALSE),0)</f>
        <v>0</v>
      </c>
      <c r="BI12" s="87">
        <v>2603</v>
      </c>
      <c r="BJ12" s="88">
        <v>2603</v>
      </c>
      <c r="BK12" s="88">
        <v>3</v>
      </c>
      <c r="BM12" s="24" t="e">
        <f>IF(#REF!=0,0,1)</f>
        <v>#REF!</v>
      </c>
    </row>
    <row r="13" spans="1:65" s="2" customFormat="1" ht="15.9" customHeight="1" x14ac:dyDescent="0.3">
      <c r="A13" s="25"/>
      <c r="B13" s="66" t="s">
        <v>4</v>
      </c>
      <c r="C13" s="67">
        <f>C12+1</f>
        <v>4</v>
      </c>
      <c r="D13" s="114">
        <f>IF(BK13=0," ",BK13-C13)</f>
        <v>0</v>
      </c>
      <c r="E13" s="65">
        <f>LARGE((N13,P13,R13,T13,V13,X13,Z13,AB13,AD13,AF13,AH13,AJ13,AL13,AN13,AP13,AR13,AT13,AV13,AX13,AZ13,BB13,BD13,BF13),1)+LARGE((N13,P13,R13,T13,V13,X13,Z13,AB13,AD13,AF13,AH13,AJ13,AL13,AN13,AP13,AR13,AT13,AV13,AX13,AZ13,BB13,BD13,BF13),2)+LARGE((N13,P13,R13,T13,V13,X13,Z13,AB13,AD13,AF13,AH13,AJ13,AL13,AN13,AP13,AR13,AT13,AV13,AX13,AZ13,BB13,BD13,BF13),3)+LARGE((N13,P13,R13,T13,V13,X13,Z13,AB13,AD13,AF13,AH13,AJ13,AL13,AN13,AP13,AR13,AT13,AV13,AX13,AZ13,BB13,BD13,BF13),4)+LARGE((N13,P13,R13,T13,V13,X13,Z13,AB13,AD13,AF13,AH13,AJ13,AL13,AN13,AP13,AR13,AT13,AV13,AX13,AZ13,BB13,BD13,BF13),5)+LARGE((N13,P13,R13,T13,V13,X13,Z13,AB13,AD13,AF13,AH13,AJ13,AL13,AN13,AP13,AR13,AT13,AV13,AX13,AZ13,BB13,BD13,BF13),6)+LARGE((N13,P13,R13,T13,V13,X13,Z13,AB13,AD13,AF13,AH13,AJ13,AL13,AN13,AP13,AR13,AT13,AV13,AX13,AZ13,BB13,BD13,BF13),7)+LARGE((N13,P13,R13,T13,V13,X13,Z13,AB13,AD13,AF13,AH13,AJ13,AL13,AN13,AP13,AR13,AT13,AV13,AX13,AZ13,BB13,BD13,BF13),8)</f>
        <v>2420</v>
      </c>
      <c r="F13" s="74">
        <f>E13-BI13</f>
        <v>0</v>
      </c>
      <c r="G13" s="73" t="str">
        <f>IF(SUMIF(M13:BF13,"&lt;0")&lt;&gt;0,SUMIF(M13:BF13,"&lt;0")*(-1)," ")</f>
        <v xml:space="preserve"> </v>
      </c>
      <c r="H13" s="77">
        <f>N13+P13+R13+T13+V13+X13+Z13+AB13+AD13+AF13+AH13+AJ13+AL13+AN13+AP13+AR13+AT13+AV13+AX13+AZ13+BB13+BD13+BF13</f>
        <v>2420</v>
      </c>
      <c r="I13" s="74">
        <f>H13-BJ13</f>
        <v>0</v>
      </c>
      <c r="J13" s="78">
        <f>IF(M13=0,0,1)+IF(O13=0,0,1)+IF(Q13=0,0,1)+IF(S13=0,0,1)+IF(U13=0,0,1)+IF(W13=0,0,1)+IF(Y13=0,0,1)+IF(AA13=0,0,1)+IF(AC13=0,0,1)+IF(AE13=0,0,1)+IF(AG13=0,0,1)+IF(AI13=0,0,1)+IF(AK13=0,0,1)+IF(AM13=0,0,1)+IF(AO13=0,0,1)+IF(AQ13=0,0,1)+IF(AU13=0,0,1)+IF(AS13=0,0,1)+IF(AU13=0,0,1)+IF(AW13=0,0,1)+IF(AY13=0,0,1)+IF(BA13=0,0,1)+IF(BC13=0,0,1)+IF(BE13=0,0,1)</f>
        <v>3</v>
      </c>
      <c r="K13" s="80">
        <f>IF(J13=0,"-",IF(J13&gt;8,E13/8,E13/J13))</f>
        <v>806.66666666666663</v>
      </c>
      <c r="L13" s="81">
        <f>IF(OR(H13=0,J13=0),"-",H13/J13)</f>
        <v>806.66666666666663</v>
      </c>
      <c r="M13" s="46"/>
      <c r="N13" s="31">
        <f>IF(M13&gt;0,VLOOKUP(M13,'Начисление очков'!$L$4:$M$68,2,FALSE),0)</f>
        <v>0</v>
      </c>
      <c r="O13" s="35"/>
      <c r="P13" s="28">
        <f>IF(O13&gt;0,VLOOKUP(O13,'Начисление очков'!$G$4:$H$68,2,FALSE),0)</f>
        <v>0</v>
      </c>
      <c r="Q13" s="34"/>
      <c r="R13" s="31">
        <f>VLOOKUP(Q13,'Начисление очков'!$V$4:$W$68,2,FALSE)</f>
        <v>0</v>
      </c>
      <c r="S13" s="35"/>
      <c r="T13" s="28">
        <f>VLOOKUP(S13,'Начисление очков'!$Q$4:$R$68,2,FALSE)</f>
        <v>0</v>
      </c>
      <c r="U13" s="35"/>
      <c r="V13" s="28">
        <f>VLOOKUP(U13,'Начисление очков'!$Q$4:$R$68,2,FALSE)</f>
        <v>0</v>
      </c>
      <c r="W13" s="34"/>
      <c r="X13" s="31">
        <f>VLOOKUP(W13,'Начисление очков'!$V$4:$W$68,2,FALSE)</f>
        <v>0</v>
      </c>
      <c r="Y13" s="35"/>
      <c r="Z13" s="28">
        <f>IF(Y13&gt;0,VLOOKUP(Y13,'Начисление очков'!$G$4:$H$68,2,FALSE),0)</f>
        <v>0</v>
      </c>
      <c r="AA13" s="56">
        <v>1</v>
      </c>
      <c r="AB13" s="57">
        <f>IF(AA13&gt;0,VLOOKUP(AA13,'Начисление очков'!$B$4:$C$68,2,FALSE),0)</f>
        <v>1000</v>
      </c>
      <c r="AC13" s="35"/>
      <c r="AD13" s="28">
        <f>IF(AC13&gt;0,VLOOKUP(AC13,'Начисление очков'!$G$4:$H$68,2,FALSE),0)</f>
        <v>0</v>
      </c>
      <c r="AE13" s="34"/>
      <c r="AF13" s="31">
        <f>VLOOKUP(AE13,'Начисление очков'!$V$4:$W$68,2,FALSE)</f>
        <v>0</v>
      </c>
      <c r="AG13" s="6"/>
      <c r="AH13" s="6">
        <f>IF(AG13&gt;0,VLOOKUP(AG13,'Начисление очков'!$B$4:$C$68,2,FALSE),0)</f>
        <v>0</v>
      </c>
      <c r="AI13" s="46">
        <v>3</v>
      </c>
      <c r="AJ13" s="34">
        <f>IF(AI13&gt;0,VLOOKUP(AI13,'Начисление очков'!$B$4:$C$68,2,FALSE),0)</f>
        <v>420</v>
      </c>
      <c r="AK13" s="6"/>
      <c r="AL13" s="28">
        <f>VLOOKUP(AK13,'Начисление очков'!$V$4:$W$68,2,FALSE)</f>
        <v>0</v>
      </c>
      <c r="AM13" s="34"/>
      <c r="AN13" s="31">
        <f>IF(AM13&gt;0,VLOOKUP(AM13,'Начисление очков'!$G$4:$H$68,2,FALSE),0)</f>
        <v>0</v>
      </c>
      <c r="AO13" s="35"/>
      <c r="AP13" s="107">
        <f>VLOOKUP(AO13,'Начисление очков'!$L$4:$M$68,2,FALSE)</f>
        <v>0</v>
      </c>
      <c r="AQ13" s="34"/>
      <c r="AR13" s="31">
        <f>VLOOKUP(AQ13,'Начисление очков'!$G$4:$H$68,2,FALSE)</f>
        <v>0</v>
      </c>
      <c r="AS13" s="35"/>
      <c r="AT13" s="28">
        <f>VLOOKUP(AS13,'Начисление очков'!$L$4:$M$68,2,FALSE)</f>
        <v>0</v>
      </c>
      <c r="AU13" s="56"/>
      <c r="AV13" s="57">
        <f>VLOOKUP(AU13,'Начисление очков'!$Q$4:$R$68,2,FALSE)</f>
        <v>0</v>
      </c>
      <c r="AW13" s="35"/>
      <c r="AX13" s="28">
        <f>VLOOKUP(AW13,'Начисление очков'!$Q$4:$R$68,2,FALSE)</f>
        <v>0</v>
      </c>
      <c r="AY13" s="46"/>
      <c r="AZ13" s="31">
        <f>IF(AY13&gt;0,VLOOKUP(AY13,'Начисление очков'!$Q$4:$R$68,2,FALSE),0)</f>
        <v>0</v>
      </c>
      <c r="BA13" s="6"/>
      <c r="BB13" s="28">
        <f>VLOOKUP(BA13,'Начисление очков'!$L$4:$M$68,2,FALSE)</f>
        <v>0</v>
      </c>
      <c r="BC13" s="46">
        <v>1</v>
      </c>
      <c r="BD13" s="34">
        <f>IF(BC13&gt;0,VLOOKUP(BC13,'Начисление очков'!$B$4:$C$68,2,FALSE),0)</f>
        <v>1000</v>
      </c>
      <c r="BE13" s="35"/>
      <c r="BF13" s="28">
        <f>IF(BE13&gt;0,VLOOKUP(BE13,'Начисление очков'!$G$4:$H$68,2,FALSE),0)</f>
        <v>0</v>
      </c>
      <c r="BG13" s="223"/>
      <c r="BH13" s="222">
        <f>IF(BG13&gt;0,VLOOKUP(BG13,'Начисление очков'!$L$4:$M$68,2,FALSE),0)</f>
        <v>0</v>
      </c>
      <c r="BI13" s="87">
        <v>2420</v>
      </c>
      <c r="BJ13" s="88">
        <v>2420</v>
      </c>
      <c r="BK13" s="88">
        <v>4</v>
      </c>
      <c r="BM13" s="24" t="e">
        <f>IF(#REF!=0,0,1)</f>
        <v>#REF!</v>
      </c>
    </row>
    <row r="14" spans="1:65" s="2" customFormat="1" ht="15.9" customHeight="1" x14ac:dyDescent="0.3">
      <c r="A14" s="25"/>
      <c r="B14" s="66" t="s">
        <v>85</v>
      </c>
      <c r="C14" s="67">
        <f>C13+1</f>
        <v>5</v>
      </c>
      <c r="D14" s="114">
        <f>IF(BK14=0," ",BK14-C14)</f>
        <v>1</v>
      </c>
      <c r="E14" s="65">
        <f>LARGE((N14,P14,R14,T14,V14,X14,Z14,AB14,AD14,AF14,AH14,AJ14,AL14,AN14,AP14,AR14,AT14,AV14,AX14,AZ14,BB14,BD14,BF14),1)+LARGE((N14,P14,R14,T14,V14,X14,Z14,AB14,AD14,AF14,AH14,AJ14,AL14,AN14,AP14,AR14,AT14,AV14,AX14,AZ14,BB14,BD14,BF14),2)+LARGE((N14,P14,R14,T14,V14,X14,Z14,AB14,AD14,AF14,AH14,AJ14,AL14,AN14,AP14,AR14,AT14,AV14,AX14,AZ14,BB14,BD14,BF14),3)+LARGE((N14,P14,R14,T14,V14,X14,Z14,AB14,AD14,AF14,AH14,AJ14,AL14,AN14,AP14,AR14,AT14,AV14,AX14,AZ14,BB14,BD14,BF14),4)+LARGE((N14,P14,R14,T14,V14,X14,Z14,AB14,AD14,AF14,AH14,AJ14,AL14,AN14,AP14,AR14,AT14,AV14,AX14,AZ14,BB14,BD14,BF14),5)+LARGE((N14,P14,R14,T14,V14,X14,Z14,AB14,AD14,AF14,AH14,AJ14,AL14,AN14,AP14,AR14,AT14,AV14,AX14,AZ14,BB14,BD14,BF14),6)+LARGE((N14,P14,R14,T14,V14,X14,Z14,AB14,AD14,AF14,AH14,AJ14,AL14,AN14,AP14,AR14,AT14,AV14,AX14,AZ14,BB14,BD14,BF14),7)+LARGE((N14,P14,R14,T14,V14,X14,Z14,AB14,AD14,AF14,AH14,AJ14,AL14,AN14,AP14,AR14,AT14,AV14,AX14,AZ14,BB14,BD14,BF14),8)</f>
        <v>2200</v>
      </c>
      <c r="F14" s="74">
        <f>E14-BI14</f>
        <v>-32</v>
      </c>
      <c r="G14" s="73" t="str">
        <f>IF(SUMIF(M14:BF14,"&lt;0")&lt;&gt;0,SUMIF(M14:BF14,"&lt;0")*(-1)," ")</f>
        <v xml:space="preserve"> </v>
      </c>
      <c r="H14" s="77">
        <f>N14+P14+R14+T14+V14+X14+Z14+AB14+AD14+AF14+AH14+AJ14+AL14+AN14+AP14+AR14+AT14+AV14+AX14+AZ14+BB14+BD14+BF14</f>
        <v>2200</v>
      </c>
      <c r="I14" s="74">
        <f>H14-BJ14</f>
        <v>-32</v>
      </c>
      <c r="J14" s="78">
        <f>IF(M14=0,0,1)+IF(O14=0,0,1)+IF(Q14=0,0,1)+IF(S14=0,0,1)+IF(U14=0,0,1)+IF(W14=0,0,1)+IF(Y14=0,0,1)+IF(AA14=0,0,1)+IF(AC14=0,0,1)+IF(AE14=0,0,1)+IF(AG14=0,0,1)+IF(AI14=0,0,1)+IF(AK14=0,0,1)+IF(AM14=0,0,1)+IF(AO14=0,0,1)+IF(AQ14=0,0,1)+IF(AU14=0,0,1)+IF(AS14=0,0,1)+IF(AU14=0,0,1)+IF(AW14=0,0,1)+IF(AY14=0,0,1)+IF(BA14=0,0,1)+IF(BC14=0,0,1)+IF(BE14=0,0,1)</f>
        <v>3</v>
      </c>
      <c r="K14" s="80">
        <f>IF(J14=0,"-",IF(J14&gt;8,E14/8,E14/J14))</f>
        <v>733.33333333333337</v>
      </c>
      <c r="L14" s="81">
        <f>IF(OR(H14=0,J14=0),"-",H14/J14)</f>
        <v>733.33333333333337</v>
      </c>
      <c r="M14" s="46"/>
      <c r="N14" s="31">
        <f>IF(M14&gt;0,VLOOKUP(M14,'Начисление очков'!$L$4:$M$68,2,FALSE),0)</f>
        <v>0</v>
      </c>
      <c r="O14" s="35"/>
      <c r="P14" s="28">
        <f>IF(O14&gt;0,VLOOKUP(O14,'Начисление очков'!$G$4:$H$68,2,FALSE),0)</f>
        <v>0</v>
      </c>
      <c r="Q14" s="34"/>
      <c r="R14" s="31">
        <f>VLOOKUP(Q14,'Начисление очков'!$V$4:$W$68,2,FALSE)</f>
        <v>0</v>
      </c>
      <c r="S14" s="35"/>
      <c r="T14" s="28">
        <f>VLOOKUP(S14,'Начисление очков'!$Q$4:$R$68,2,FALSE)</f>
        <v>0</v>
      </c>
      <c r="U14" s="35"/>
      <c r="V14" s="28">
        <f>VLOOKUP(U14,'Начисление очков'!$Q$4:$R$68,2,FALSE)</f>
        <v>0</v>
      </c>
      <c r="W14" s="34"/>
      <c r="X14" s="31">
        <f>VLOOKUP(W14,'Начисление очков'!$V$4:$W$68,2,FALSE)</f>
        <v>0</v>
      </c>
      <c r="Y14" s="35"/>
      <c r="Z14" s="28">
        <f>IF(Y14&gt;0,VLOOKUP(Y14,'Начисление очков'!$G$4:$H$68,2,FALSE),0)</f>
        <v>0</v>
      </c>
      <c r="AA14" s="56"/>
      <c r="AB14" s="57">
        <f>IF(AA14&gt;0,VLOOKUP(AA14,'Начисление очков'!$B$4:$C$68,2,FALSE),0)</f>
        <v>0</v>
      </c>
      <c r="AC14" s="35"/>
      <c r="AD14" s="28">
        <f>IF(AC14&gt;0,VLOOKUP(AC14,'Начисление очков'!$G$4:$H$68,2,FALSE),0)</f>
        <v>0</v>
      </c>
      <c r="AE14" s="34"/>
      <c r="AF14" s="31">
        <f>VLOOKUP(AE14,'Начисление очков'!$V$4:$W$68,2,FALSE)</f>
        <v>0</v>
      </c>
      <c r="AG14" s="6"/>
      <c r="AH14" s="6">
        <f>IF(AG14&gt;0,VLOOKUP(AG14,'Начисление очков'!$B$4:$C$68,2,FALSE),0)</f>
        <v>0</v>
      </c>
      <c r="AI14" s="46">
        <v>1</v>
      </c>
      <c r="AJ14" s="34">
        <f>IF(AI14&gt;0,VLOOKUP(AI14,'Начисление очков'!$B$4:$C$68,2,FALSE),0)</f>
        <v>1000</v>
      </c>
      <c r="AK14" s="6"/>
      <c r="AL14" s="28">
        <f>VLOOKUP(AK14,'Начисление очков'!$V$4:$W$68,2,FALSE)</f>
        <v>0</v>
      </c>
      <c r="AM14" s="34"/>
      <c r="AN14" s="31">
        <f>IF(AM14&gt;0,VLOOKUP(AM14,'Начисление очков'!$G$4:$H$68,2,FALSE),0)</f>
        <v>0</v>
      </c>
      <c r="AO14" s="35"/>
      <c r="AP14" s="107">
        <f>VLOOKUP(AO14,'Начисление очков'!$L$4:$M$68,2,FALSE)</f>
        <v>0</v>
      </c>
      <c r="AQ14" s="34">
        <v>1</v>
      </c>
      <c r="AR14" s="31">
        <f>VLOOKUP(AQ14,'Начисление очков'!$G$4:$H$68,2,FALSE)</f>
        <v>600</v>
      </c>
      <c r="AS14" s="35"/>
      <c r="AT14" s="28">
        <f>VLOOKUP(AS14,'Начисление очков'!$L$4:$M$68,2,FALSE)</f>
        <v>0</v>
      </c>
      <c r="AU14" s="56"/>
      <c r="AV14" s="57">
        <f>VLOOKUP(AU14,'Начисление очков'!$Q$4:$R$68,2,FALSE)</f>
        <v>0</v>
      </c>
      <c r="AW14" s="35"/>
      <c r="AX14" s="28">
        <f>VLOOKUP(AW14,'Начисление очков'!$Q$4:$R$68,2,FALSE)</f>
        <v>0</v>
      </c>
      <c r="AY14" s="46"/>
      <c r="AZ14" s="31">
        <f>IF(AY14&gt;0,VLOOKUP(AY14,'Начисление очков'!$Q$4:$R$68,2,FALSE),0)</f>
        <v>0</v>
      </c>
      <c r="BA14" s="6"/>
      <c r="BB14" s="28">
        <f>VLOOKUP(BA14,'Начисление очков'!$L$4:$M$68,2,FALSE)</f>
        <v>0</v>
      </c>
      <c r="BC14" s="46"/>
      <c r="BD14" s="34">
        <f>IF(BC14&gt;0,VLOOKUP(BC14,'Начисление очков'!$B$4:$C$68,2,FALSE),0)</f>
        <v>0</v>
      </c>
      <c r="BE14" s="35">
        <v>1</v>
      </c>
      <c r="BF14" s="28">
        <f>IF(BE14&gt;0,VLOOKUP(BE14,'Начисление очков'!$G$4:$H$68,2,FALSE),0)</f>
        <v>600</v>
      </c>
      <c r="BG14" s="223">
        <v>16</v>
      </c>
      <c r="BH14" s="222">
        <f>IF(BG14&gt;0,VLOOKUP(BG14,'Начисление очков'!$L$4:$M$68,2,FALSE),0)</f>
        <v>32</v>
      </c>
      <c r="BI14" s="87">
        <v>2232</v>
      </c>
      <c r="BJ14" s="88">
        <v>2232</v>
      </c>
      <c r="BK14" s="88">
        <v>6</v>
      </c>
      <c r="BM14" s="24" t="e">
        <f>IF(#REF!=0,0,1)</f>
        <v>#REF!</v>
      </c>
    </row>
    <row r="15" spans="1:65" s="2" customFormat="1" ht="15.9" customHeight="1" x14ac:dyDescent="0.3">
      <c r="A15" s="25"/>
      <c r="B15" s="66" t="s">
        <v>76</v>
      </c>
      <c r="C15" s="67">
        <f>C14+1</f>
        <v>6</v>
      </c>
      <c r="D15" s="114">
        <f>IF(BK15=0," ",BK15-C15)</f>
        <v>-1</v>
      </c>
      <c r="E15" s="65">
        <f>LARGE((N15,P15,R15,T15,V15,X15,Z15,AB15,AD15,AF15,AH15,AJ15,AL15,AN15,AP15,AR15,AT15,AV15,AX15,AZ15,BB15,BD15,BF15),1)+LARGE((N15,P15,R15,T15,V15,X15,Z15,AB15,AD15,AF15,AH15,AJ15,AL15,AN15,AP15,AR15,AT15,AV15,AX15,AZ15,BB15,BD15,BF15),2)+LARGE((N15,P15,R15,T15,V15,X15,Z15,AB15,AD15,AF15,AH15,AJ15,AL15,AN15,AP15,AR15,AT15,AV15,AX15,AZ15,BB15,BD15,BF15),3)+LARGE((N15,P15,R15,T15,V15,X15,Z15,AB15,AD15,AF15,AH15,AJ15,AL15,AN15,AP15,AR15,AT15,AV15,AX15,AZ15,BB15,BD15,BF15),4)+LARGE((N15,P15,R15,T15,V15,X15,Z15,AB15,AD15,AF15,AH15,AJ15,AL15,AN15,AP15,AR15,AT15,AV15,AX15,AZ15,BB15,BD15,BF15),5)+LARGE((N15,P15,R15,T15,V15,X15,Z15,AB15,AD15,AF15,AH15,AJ15,AL15,AN15,AP15,AR15,AT15,AV15,AX15,AZ15,BB15,BD15,BF15),6)+LARGE((N15,P15,R15,T15,V15,X15,Z15,AB15,AD15,AF15,AH15,AJ15,AL15,AN15,AP15,AR15,AT15,AV15,AX15,AZ15,BB15,BD15,BF15),7)+LARGE((N15,P15,R15,T15,V15,X15,Z15,AB15,AD15,AF15,AH15,AJ15,AL15,AN15,AP15,AR15,AT15,AV15,AX15,AZ15,BB15,BD15,BF15),8)</f>
        <v>2165</v>
      </c>
      <c r="F15" s="74">
        <f>E15-BI15</f>
        <v>-145</v>
      </c>
      <c r="G15" s="73" t="str">
        <f>IF(SUMIF(M15:BF15,"&lt;0")&lt;&gt;0,SUMIF(M15:BF15,"&lt;0")*(-1)," ")</f>
        <v xml:space="preserve"> </v>
      </c>
      <c r="H15" s="77">
        <f>N15+P15+R15+T15+V15+X15+Z15+AB15+AD15+AF15+AH15+AJ15+AL15+AN15+AP15+AR15+AT15+AV15+AX15+AZ15+BB15+BD15+BF15</f>
        <v>2432</v>
      </c>
      <c r="I15" s="74">
        <f>H15-BJ15</f>
        <v>-145</v>
      </c>
      <c r="J15" s="78">
        <f>IF(M15=0,0,1)+IF(O15=0,0,1)+IF(Q15=0,0,1)+IF(S15=0,0,1)+IF(U15=0,0,1)+IF(W15=0,0,1)+IF(Y15=0,0,1)+IF(AA15=0,0,1)+IF(AC15=0,0,1)+IF(AE15=0,0,1)+IF(AG15=0,0,1)+IF(AI15=0,0,1)+IF(AK15=0,0,1)+IF(AM15=0,0,1)+IF(AO15=0,0,1)+IF(AQ15=0,0,1)+IF(AU15=0,0,1)+IF(AS15=0,0,1)+IF(AU15=0,0,1)+IF(AW15=0,0,1)+IF(AY15=0,0,1)+IF(BA15=0,0,1)+IF(BC15=0,0,1)+IF(BE15=0,0,1)</f>
        <v>13</v>
      </c>
      <c r="K15" s="80">
        <f>IF(J15=0,"-",IF(J15&gt;8,E15/8,E15/J15))</f>
        <v>270.625</v>
      </c>
      <c r="L15" s="81">
        <f>IF(OR(H15=0,J15=0),"-",H15/J15)</f>
        <v>187.07692307692307</v>
      </c>
      <c r="M15" s="46">
        <v>2</v>
      </c>
      <c r="N15" s="31">
        <f>IF(M15&gt;0,VLOOKUP(M15,'Начисление очков'!$L$4:$M$68,2,FALSE),0)</f>
        <v>215</v>
      </c>
      <c r="O15" s="35">
        <v>3</v>
      </c>
      <c r="P15" s="28">
        <f>IF(O15&gt;0,VLOOKUP(O15,'Начисление очков'!$G$4:$H$68,2,FALSE),0)</f>
        <v>250</v>
      </c>
      <c r="Q15" s="34"/>
      <c r="R15" s="31">
        <f>VLOOKUP(Q15,'Начисление очков'!$V$4:$W$68,2,FALSE)</f>
        <v>0</v>
      </c>
      <c r="S15" s="35"/>
      <c r="T15" s="28">
        <f>VLOOKUP(S15,'Начисление очков'!$Q$4:$R$68,2,FALSE)</f>
        <v>0</v>
      </c>
      <c r="U15" s="35"/>
      <c r="V15" s="28">
        <f>VLOOKUP(U15,'Начисление очков'!$Q$4:$R$68,2,FALSE)</f>
        <v>0</v>
      </c>
      <c r="W15" s="34"/>
      <c r="X15" s="31">
        <f>VLOOKUP(W15,'Начисление очков'!$V$4:$W$68,2,FALSE)</f>
        <v>0</v>
      </c>
      <c r="Y15" s="35">
        <v>2</v>
      </c>
      <c r="Z15" s="28">
        <f>IF(Y15&gt;0,VLOOKUP(Y15,'Начисление очков'!$G$4:$H$68,2,FALSE),0)</f>
        <v>360</v>
      </c>
      <c r="AA15" s="56">
        <v>16</v>
      </c>
      <c r="AB15" s="57">
        <f>IF(AA15&gt;0,VLOOKUP(AA15,'Начисление очков'!$B$4:$C$68,2,FALSE),0)</f>
        <v>90</v>
      </c>
      <c r="AC15" s="35">
        <v>5</v>
      </c>
      <c r="AD15" s="28">
        <f>IF(AC15&gt;0,VLOOKUP(AC15,'Начисление очков'!$G$4:$H$68,2,FALSE),0)</f>
        <v>150</v>
      </c>
      <c r="AE15" s="34"/>
      <c r="AF15" s="31">
        <f>VLOOKUP(AE15,'Начисление очков'!$V$4:$W$68,2,FALSE)</f>
        <v>0</v>
      </c>
      <c r="AG15" s="6">
        <v>2</v>
      </c>
      <c r="AH15" s="6">
        <f>IF(AG15&gt;0,VLOOKUP(AG15,'Начисление очков'!$B$4:$C$68,2,FALSE),0)</f>
        <v>600</v>
      </c>
      <c r="AI15" s="46">
        <v>5</v>
      </c>
      <c r="AJ15" s="34">
        <f>IF(AI15&gt;0,VLOOKUP(AI15,'Начисление очков'!$B$4:$C$68,2,FALSE),0)</f>
        <v>250</v>
      </c>
      <c r="AK15" s="6"/>
      <c r="AL15" s="28">
        <f>VLOOKUP(AK15,'Начисление очков'!$V$4:$W$68,2,FALSE)</f>
        <v>0</v>
      </c>
      <c r="AM15" s="34"/>
      <c r="AN15" s="31">
        <f>IF(AM15&gt;0,VLOOKUP(AM15,'Начисление очков'!$G$4:$H$68,2,FALSE),0)</f>
        <v>0</v>
      </c>
      <c r="AO15" s="35"/>
      <c r="AP15" s="107">
        <f>VLOOKUP(AO15,'Начисление очков'!$L$4:$M$68,2,FALSE)</f>
        <v>0</v>
      </c>
      <c r="AQ15" s="34"/>
      <c r="AR15" s="31">
        <f>VLOOKUP(AQ15,'Начисление очков'!$G$4:$H$68,2,FALSE)</f>
        <v>0</v>
      </c>
      <c r="AS15" s="35">
        <v>16</v>
      </c>
      <c r="AT15" s="28">
        <f>VLOOKUP(AS15,'Начисление очков'!$L$4:$M$68,2,FALSE)</f>
        <v>32</v>
      </c>
      <c r="AU15" s="56">
        <v>3</v>
      </c>
      <c r="AV15" s="57">
        <f>VLOOKUP(AU15,'Начисление очков'!$Q$4:$R$68,2,FALSE)</f>
        <v>90</v>
      </c>
      <c r="AW15" s="35">
        <v>3</v>
      </c>
      <c r="AX15" s="28">
        <f>VLOOKUP(AW15,'Начисление очков'!$Q$4:$R$68,2,FALSE)</f>
        <v>90</v>
      </c>
      <c r="AY15" s="46">
        <v>5</v>
      </c>
      <c r="AZ15" s="31">
        <f>IF(AY15&gt;0,VLOOKUP(AY15,'Начисление очков'!$Q$4:$R$68,2,FALSE),0)</f>
        <v>55</v>
      </c>
      <c r="BA15" s="6"/>
      <c r="BB15" s="28">
        <f>VLOOKUP(BA15,'Начисление очков'!$L$4:$M$68,2,FALSE)</f>
        <v>0</v>
      </c>
      <c r="BC15" s="46">
        <v>5</v>
      </c>
      <c r="BD15" s="34">
        <f>IF(BC15&gt;0,VLOOKUP(BC15,'Начисление очков'!$B$4:$C$68,2,FALSE),0)</f>
        <v>250</v>
      </c>
      <c r="BE15" s="35"/>
      <c r="BF15" s="28">
        <f>IF(BE15&gt;0,VLOOKUP(BE15,'Начисление очков'!$G$4:$H$68,2,FALSE),0)</f>
        <v>0</v>
      </c>
      <c r="BG15" s="223">
        <v>1</v>
      </c>
      <c r="BH15" s="222">
        <f>IF(BG15&gt;0,VLOOKUP(BG15,'Начисление очков'!$L$4:$M$68,2,FALSE),0)</f>
        <v>360</v>
      </c>
      <c r="BI15" s="87">
        <v>2310</v>
      </c>
      <c r="BJ15" s="88">
        <v>2577</v>
      </c>
      <c r="BK15" s="88">
        <v>5</v>
      </c>
      <c r="BM15" s="24" t="e">
        <f>IF(#REF!=0,0,1)</f>
        <v>#REF!</v>
      </c>
    </row>
    <row r="16" spans="1:65" s="2" customFormat="1" ht="15.9" customHeight="1" x14ac:dyDescent="0.3">
      <c r="A16" s="25"/>
      <c r="B16" s="66" t="s">
        <v>55</v>
      </c>
      <c r="C16" s="67">
        <f>C15+1</f>
        <v>7</v>
      </c>
      <c r="D16" s="114">
        <f>IF(BK16=0," ",BK16-C16)</f>
        <v>0</v>
      </c>
      <c r="E16" s="65">
        <f>LARGE((N16,P16,R16,T16,V16,X16,Z16,AB16,AD16,AF16,AH16,AJ16,AL16,AN16,AP16,AR16,AT16,AV16,AX16,AZ16,BB16,BD16,BF16),1)+LARGE((N16,P16,R16,T16,V16,X16,Z16,AB16,AD16,AF16,AH16,AJ16,AL16,AN16,AP16,AR16,AT16,AV16,AX16,AZ16,BB16,BD16,BF16),2)+LARGE((N16,P16,R16,T16,V16,X16,Z16,AB16,AD16,AF16,AH16,AJ16,AL16,AN16,AP16,AR16,AT16,AV16,AX16,AZ16,BB16,BD16,BF16),3)+LARGE((N16,P16,R16,T16,V16,X16,Z16,AB16,AD16,AF16,AH16,AJ16,AL16,AN16,AP16,AR16,AT16,AV16,AX16,AZ16,BB16,BD16,BF16),4)+LARGE((N16,P16,R16,T16,V16,X16,Z16,AB16,AD16,AF16,AH16,AJ16,AL16,AN16,AP16,AR16,AT16,AV16,AX16,AZ16,BB16,BD16,BF16),5)+LARGE((N16,P16,R16,T16,V16,X16,Z16,AB16,AD16,AF16,AH16,AJ16,AL16,AN16,AP16,AR16,AT16,AV16,AX16,AZ16,BB16,BD16,BF16),6)+LARGE((N16,P16,R16,T16,V16,X16,Z16,AB16,AD16,AF16,AH16,AJ16,AL16,AN16,AP16,AR16,AT16,AV16,AX16,AZ16,BB16,BD16,BF16),7)+LARGE((N16,P16,R16,T16,V16,X16,Z16,AB16,AD16,AF16,AH16,AJ16,AL16,AN16,AP16,AR16,AT16,AV16,AX16,AZ16,BB16,BD16,BF16),8)</f>
        <v>1990</v>
      </c>
      <c r="F16" s="74">
        <f>E16-BI16</f>
        <v>230</v>
      </c>
      <c r="G16" s="73" t="str">
        <f>IF(SUMIF(M16:BF16,"&lt;0")&lt;&gt;0,SUMIF(M16:BF16,"&lt;0")*(-1)," ")</f>
        <v xml:space="preserve"> </v>
      </c>
      <c r="H16" s="77">
        <f>N16+P16+R16+T16+V16+X16+Z16+AB16+AD16+AF16+AH16+AJ16+AL16+AN16+AP16+AR16+AT16+AV16+AX16+AZ16+BB16+BD16+BF16</f>
        <v>2418</v>
      </c>
      <c r="I16" s="74">
        <f>H16-BJ16</f>
        <v>270</v>
      </c>
      <c r="J16" s="78">
        <f>IF(M16=0,0,1)+IF(O16=0,0,1)+IF(Q16=0,0,1)+IF(S16=0,0,1)+IF(U16=0,0,1)+IF(W16=0,0,1)+IF(Y16=0,0,1)+IF(AA16=0,0,1)+IF(AC16=0,0,1)+IF(AE16=0,0,1)+IF(AG16=0,0,1)+IF(AI16=0,0,1)+IF(AK16=0,0,1)+IF(AM16=0,0,1)+IF(AO16=0,0,1)+IF(AQ16=0,0,1)+IF(AU16=0,0,1)+IF(AS16=0,0,1)+IF(AU16=0,0,1)+IF(AW16=0,0,1)+IF(AY16=0,0,1)+IF(BA16=0,0,1)+IF(BC16=0,0,1)+IF(BE16=0,0,1)</f>
        <v>15</v>
      </c>
      <c r="K16" s="80">
        <f>IF(J16=0,"-",IF(J16&gt;8,E16/8,E16/J16))</f>
        <v>248.75</v>
      </c>
      <c r="L16" s="81">
        <f>IF(OR(H16=0,J16=0),"-",H16/J16)</f>
        <v>161.19999999999999</v>
      </c>
      <c r="M16" s="62">
        <v>1</v>
      </c>
      <c r="N16" s="31">
        <f>IF(M16&gt;0,VLOOKUP(M16,'Начисление очков'!$L$4:$M$68,2,FALSE),0)</f>
        <v>360</v>
      </c>
      <c r="O16" s="36">
        <v>5</v>
      </c>
      <c r="P16" s="28">
        <f>IF(O16&gt;0,VLOOKUP(O16,'Начисление очков'!$G$4:$H$68,2,FALSE),0)</f>
        <v>150</v>
      </c>
      <c r="Q16" s="33"/>
      <c r="R16" s="31">
        <f>VLOOKUP(Q16,'Начисление очков'!$V$4:$W$68,2,FALSE)</f>
        <v>0</v>
      </c>
      <c r="S16" s="36"/>
      <c r="T16" s="28">
        <f>VLOOKUP(S16,'Начисление очков'!$Q$4:$R$68,2,FALSE)</f>
        <v>0</v>
      </c>
      <c r="U16" s="36"/>
      <c r="V16" s="28">
        <f>VLOOKUP(U16,'Начисление очков'!$Q$4:$R$68,2,FALSE)</f>
        <v>0</v>
      </c>
      <c r="W16" s="33"/>
      <c r="X16" s="31">
        <f>VLOOKUP(W16,'Начисление очков'!$V$4:$W$68,2,FALSE)</f>
        <v>0</v>
      </c>
      <c r="Y16" s="36">
        <v>10</v>
      </c>
      <c r="Z16" s="28">
        <f>IF(Y16&gt;0,VLOOKUP(Y16,'Начисление очков'!$G$4:$H$68,2,FALSE),0)</f>
        <v>75</v>
      </c>
      <c r="AA16" s="56"/>
      <c r="AB16" s="57">
        <f>IF(AA16&gt;0,VLOOKUP(AA16,'Начисление очков'!$B$4:$C$68,2,FALSE),0)</f>
        <v>0</v>
      </c>
      <c r="AC16" s="36">
        <v>10</v>
      </c>
      <c r="AD16" s="28">
        <f>IF(AC16&gt;0,VLOOKUP(AC16,'Начисление очков'!$G$4:$H$68,2,FALSE),0)</f>
        <v>75</v>
      </c>
      <c r="AE16" s="33"/>
      <c r="AF16" s="31">
        <f>VLOOKUP(AE16,'Начисление очков'!$V$4:$W$68,2,FALSE)</f>
        <v>0</v>
      </c>
      <c r="AG16" s="52">
        <v>4</v>
      </c>
      <c r="AH16" s="6">
        <f>IF(AG16&gt;0,VLOOKUP(AG16,'Начисление очков'!$B$4:$C$68,2,FALSE),0)</f>
        <v>360</v>
      </c>
      <c r="AI16" s="46">
        <v>6</v>
      </c>
      <c r="AJ16" s="34">
        <f>IF(AI16&gt;0,VLOOKUP(AI16,'Начисление очков'!$B$4:$C$68,2,FALSE),0)</f>
        <v>215</v>
      </c>
      <c r="AK16" s="52"/>
      <c r="AL16" s="28">
        <f>VLOOKUP(AK16,'Начисление очков'!$V$4:$W$68,2,FALSE)</f>
        <v>0</v>
      </c>
      <c r="AM16" s="33">
        <v>2</v>
      </c>
      <c r="AN16" s="31">
        <f>IF(AM16&gt;0,VLOOKUP(AM16,'Начисление очков'!$G$4:$H$68,2,FALSE),0)</f>
        <v>360</v>
      </c>
      <c r="AO16" s="36">
        <v>10</v>
      </c>
      <c r="AP16" s="107">
        <f>VLOOKUP(AO16,'Начисление очков'!$L$4:$M$68,2,FALSE)</f>
        <v>45</v>
      </c>
      <c r="AQ16" s="33"/>
      <c r="AR16" s="31">
        <f>VLOOKUP(AQ16,'Начисление очков'!$G$4:$H$68,2,FALSE)</f>
        <v>0</v>
      </c>
      <c r="AS16" s="36">
        <v>3</v>
      </c>
      <c r="AT16" s="28">
        <f>VLOOKUP(AS16,'Начисление очков'!$L$4:$M$68,2,FALSE)</f>
        <v>150</v>
      </c>
      <c r="AU16" s="99">
        <v>2</v>
      </c>
      <c r="AV16" s="57">
        <f>VLOOKUP(AU16,'Начисление очков'!$Q$4:$R$68,2,FALSE)</f>
        <v>130</v>
      </c>
      <c r="AW16" s="36">
        <v>1</v>
      </c>
      <c r="AX16" s="28">
        <f>VLOOKUP(AW16,'Начисление очков'!$Q$4:$R$68,2,FALSE)</f>
        <v>215</v>
      </c>
      <c r="AY16" s="62">
        <v>8</v>
      </c>
      <c r="AZ16" s="31">
        <f>IF(AY16&gt;0,VLOOKUP(AY16,'Начисление очков'!$Q$4:$R$68,2,FALSE),0)</f>
        <v>38</v>
      </c>
      <c r="BA16" s="52">
        <v>8</v>
      </c>
      <c r="BB16" s="28">
        <f>VLOOKUP(BA16,'Начисление очков'!$L$4:$M$68,2,FALSE)</f>
        <v>65</v>
      </c>
      <c r="BC16" s="46">
        <v>8</v>
      </c>
      <c r="BD16" s="34">
        <f>IF(BC16&gt;0,VLOOKUP(BC16,'Начисление очков'!$B$4:$C$68,2,FALSE),0)</f>
        <v>180</v>
      </c>
      <c r="BE16" s="36"/>
      <c r="BF16" s="28">
        <f>IF(BE16&gt;0,VLOOKUP(BE16,'Начисление очков'!$G$4:$H$68,2,FALSE),0)</f>
        <v>0</v>
      </c>
      <c r="BG16" s="224">
        <v>5</v>
      </c>
      <c r="BH16" s="222">
        <f>IF(BG16&gt;0,VLOOKUP(BG16,'Начисление очков'!$L$4:$M$68,2,FALSE),0)</f>
        <v>90</v>
      </c>
      <c r="BI16" s="87">
        <v>1760</v>
      </c>
      <c r="BJ16" s="88">
        <v>2148</v>
      </c>
      <c r="BK16" s="88">
        <v>7</v>
      </c>
      <c r="BM16" s="24" t="e">
        <f>IF(#REF!=0,0,1)</f>
        <v>#REF!</v>
      </c>
    </row>
    <row r="17" spans="1:65" s="2" customFormat="1" ht="15.9" customHeight="1" x14ac:dyDescent="0.3">
      <c r="A17" s="25"/>
      <c r="B17" s="66" t="s">
        <v>92</v>
      </c>
      <c r="C17" s="67">
        <f>C16+1</f>
        <v>8</v>
      </c>
      <c r="D17" s="114">
        <f>IF(BK17=0," ",BK17-C17)</f>
        <v>0</v>
      </c>
      <c r="E17" s="65">
        <f>LARGE((N17,P17,R17,T17,V17,X17,Z17,AB17,AD17,AF17,AH17,AJ17,AL17,AN17,AP17,AR17,AT17,AV17,AX17,AZ17,BB17,BD17,BF17),1)+LARGE((N17,P17,R17,T17,V17,X17,Z17,AB17,AD17,AF17,AH17,AJ17,AL17,AN17,AP17,AR17,AT17,AV17,AX17,AZ17,BB17,BD17,BF17),2)+LARGE((N17,P17,R17,T17,V17,X17,Z17,AB17,AD17,AF17,AH17,AJ17,AL17,AN17,AP17,AR17,AT17,AV17,AX17,AZ17,BB17,BD17,BF17),3)+LARGE((N17,P17,R17,T17,V17,X17,Z17,AB17,AD17,AF17,AH17,AJ17,AL17,AN17,AP17,AR17,AT17,AV17,AX17,AZ17,BB17,BD17,BF17),4)+LARGE((N17,P17,R17,T17,V17,X17,Z17,AB17,AD17,AF17,AH17,AJ17,AL17,AN17,AP17,AR17,AT17,AV17,AX17,AZ17,BB17,BD17,BF17),5)+LARGE((N17,P17,R17,T17,V17,X17,Z17,AB17,AD17,AF17,AH17,AJ17,AL17,AN17,AP17,AR17,AT17,AV17,AX17,AZ17,BB17,BD17,BF17),6)+LARGE((N17,P17,R17,T17,V17,X17,Z17,AB17,AD17,AF17,AH17,AJ17,AL17,AN17,AP17,AR17,AT17,AV17,AX17,AZ17,BB17,BD17,BF17),7)+LARGE((N17,P17,R17,T17,V17,X17,Z17,AB17,AD17,AF17,AH17,AJ17,AL17,AN17,AP17,AR17,AT17,AV17,AX17,AZ17,BB17,BD17,BF17),8)</f>
        <v>1640</v>
      </c>
      <c r="F17" s="74">
        <f>E17-BI17</f>
        <v>0</v>
      </c>
      <c r="G17" s="73" t="str">
        <f>IF(SUMIF(M17:BF17,"&lt;0")&lt;&gt;0,SUMIF(M17:BF17,"&lt;0")*(-1)," ")</f>
        <v xml:space="preserve"> </v>
      </c>
      <c r="H17" s="77">
        <f>N17+P17+R17+T17+V17+X17+Z17+AB17+AD17+AF17+AH17+AJ17+AL17+AN17+AP17+AR17+AT17+AV17+AX17+AZ17+BB17+BD17+BF17</f>
        <v>1640</v>
      </c>
      <c r="I17" s="74">
        <f>H17-BJ17</f>
        <v>0</v>
      </c>
      <c r="J17" s="78">
        <f>IF(M17=0,0,1)+IF(O17=0,0,1)+IF(Q17=0,0,1)+IF(S17=0,0,1)+IF(U17=0,0,1)+IF(W17=0,0,1)+IF(Y17=0,0,1)+IF(AA17=0,0,1)+IF(AC17=0,0,1)+IF(AE17=0,0,1)+IF(AG17=0,0,1)+IF(AI17=0,0,1)+IF(AK17=0,0,1)+IF(AM17=0,0,1)+IF(AO17=0,0,1)+IF(AQ17=0,0,1)+IF(AU17=0,0,1)+IF(AS17=0,0,1)+IF(AU17=0,0,1)+IF(AW17=0,0,1)+IF(AY17=0,0,1)+IF(BA17=0,0,1)+IF(BC17=0,0,1)+IF(BE17=0,0,1)</f>
        <v>5</v>
      </c>
      <c r="K17" s="80">
        <f>IF(J17=0,"-",IF(J17&gt;8,E17/8,E17/J17))</f>
        <v>328</v>
      </c>
      <c r="L17" s="81">
        <f>IF(OR(H17=0,J17=0),"-",H17/J17)</f>
        <v>328</v>
      </c>
      <c r="M17" s="46"/>
      <c r="N17" s="31">
        <f>IF(M17&gt;0,VLOOKUP(M17,'Начисление очков'!$L$4:$M$68,2,FALSE),0)</f>
        <v>0</v>
      </c>
      <c r="O17" s="35"/>
      <c r="P17" s="28">
        <f>IF(O17&gt;0,VLOOKUP(O17,'Начисление очков'!$G$4:$H$68,2,FALSE),0)</f>
        <v>0</v>
      </c>
      <c r="Q17" s="34"/>
      <c r="R17" s="31">
        <f>VLOOKUP(Q17,'Начисление очков'!$V$4:$W$68,2,FALSE)</f>
        <v>0</v>
      </c>
      <c r="S17" s="35"/>
      <c r="T17" s="28">
        <f>VLOOKUP(S17,'Начисление очков'!$Q$4:$R$68,2,FALSE)</f>
        <v>0</v>
      </c>
      <c r="U17" s="35"/>
      <c r="V17" s="28">
        <f>VLOOKUP(U17,'Начисление очков'!$Q$4:$R$68,2,FALSE)</f>
        <v>0</v>
      </c>
      <c r="W17" s="34"/>
      <c r="X17" s="31">
        <f>VLOOKUP(W17,'Начисление очков'!$V$4:$W$68,2,FALSE)</f>
        <v>0</v>
      </c>
      <c r="Y17" s="35"/>
      <c r="Z17" s="28">
        <f>IF(Y17&gt;0,VLOOKUP(Y17,'Начисление очков'!$G$4:$H$68,2,FALSE),0)</f>
        <v>0</v>
      </c>
      <c r="AA17" s="56">
        <v>6</v>
      </c>
      <c r="AB17" s="57">
        <f>IF(AA17&gt;0,VLOOKUP(AA17,'Начисление очков'!$B$4:$C$68,2,FALSE),0)</f>
        <v>215</v>
      </c>
      <c r="AC17" s="35">
        <v>1</v>
      </c>
      <c r="AD17" s="28">
        <f>IF(AC17&gt;0,VLOOKUP(AC17,'Начисление очков'!$G$4:$H$68,2,FALSE),0)</f>
        <v>600</v>
      </c>
      <c r="AE17" s="34"/>
      <c r="AF17" s="31">
        <f>VLOOKUP(AE17,'Начисление очков'!$V$4:$W$68,2,FALSE)</f>
        <v>0</v>
      </c>
      <c r="AG17" s="6"/>
      <c r="AH17" s="6">
        <f>IF(AG17&gt;0,VLOOKUP(AG17,'Начисление очков'!$B$4:$C$68,2,FALSE),0)</f>
        <v>0</v>
      </c>
      <c r="AI17" s="46"/>
      <c r="AJ17" s="34">
        <f>IF(AI17&gt;0,VLOOKUP(AI17,'Начисление очков'!$B$4:$C$68,2,FALSE),0)</f>
        <v>0</v>
      </c>
      <c r="AK17" s="6"/>
      <c r="AL17" s="28">
        <f>VLOOKUP(AK17,'Начисление очков'!$V$4:$W$68,2,FALSE)</f>
        <v>0</v>
      </c>
      <c r="AM17" s="34">
        <v>3</v>
      </c>
      <c r="AN17" s="31">
        <f>IF(AM17&gt;0,VLOOKUP(AM17,'Начисление очков'!$G$4:$H$68,2,FALSE),0)</f>
        <v>250</v>
      </c>
      <c r="AO17" s="35"/>
      <c r="AP17" s="107">
        <f>VLOOKUP(AO17,'Начисление очков'!$L$4:$M$68,2,FALSE)</f>
        <v>0</v>
      </c>
      <c r="AQ17" s="34"/>
      <c r="AR17" s="31">
        <f>VLOOKUP(AQ17,'Начисление очков'!$G$4:$H$68,2,FALSE)</f>
        <v>0</v>
      </c>
      <c r="AS17" s="35">
        <v>1</v>
      </c>
      <c r="AT17" s="28">
        <f>VLOOKUP(AS17,'Начисление очков'!$L$4:$M$68,2,FALSE)</f>
        <v>360</v>
      </c>
      <c r="AU17" s="56"/>
      <c r="AV17" s="57">
        <f>VLOOKUP(AU17,'Начисление очков'!$Q$4:$R$68,2,FALSE)</f>
        <v>0</v>
      </c>
      <c r="AW17" s="35"/>
      <c r="AX17" s="28">
        <f>VLOOKUP(AW17,'Начисление очков'!$Q$4:$R$68,2,FALSE)</f>
        <v>0</v>
      </c>
      <c r="AY17" s="46"/>
      <c r="AZ17" s="31">
        <f>IF(AY17&gt;0,VLOOKUP(AY17,'Начисление очков'!$Q$4:$R$68,2,FALSE),0)</f>
        <v>0</v>
      </c>
      <c r="BA17" s="6"/>
      <c r="BB17" s="28">
        <f>VLOOKUP(BA17,'Начисление очков'!$L$4:$M$68,2,FALSE)</f>
        <v>0</v>
      </c>
      <c r="BC17" s="46">
        <v>6</v>
      </c>
      <c r="BD17" s="34">
        <f>IF(BC17&gt;0,VLOOKUP(BC17,'Начисление очков'!$B$4:$C$68,2,FALSE),0)</f>
        <v>215</v>
      </c>
      <c r="BE17" s="35"/>
      <c r="BF17" s="28">
        <f>IF(BE17&gt;0,VLOOKUP(BE17,'Начисление очков'!$G$4:$H$68,2,FALSE),0)</f>
        <v>0</v>
      </c>
      <c r="BG17" s="223"/>
      <c r="BH17" s="222">
        <f>IF(BG17&gt;0,VLOOKUP(BG17,'Начисление очков'!$L$4:$M$68,2,FALSE),0)</f>
        <v>0</v>
      </c>
      <c r="BI17" s="87">
        <v>1640</v>
      </c>
      <c r="BJ17" s="88">
        <v>1640</v>
      </c>
      <c r="BK17" s="88">
        <v>8</v>
      </c>
      <c r="BM17" s="24" t="e">
        <f>IF(#REF!=0,0,1)</f>
        <v>#REF!</v>
      </c>
    </row>
    <row r="18" spans="1:65" s="2" customFormat="1" ht="15.9" customHeight="1" x14ac:dyDescent="0.3">
      <c r="A18" s="25"/>
      <c r="B18" s="66" t="s">
        <v>36</v>
      </c>
      <c r="C18" s="67">
        <f>C17+1</f>
        <v>9</v>
      </c>
      <c r="D18" s="114">
        <f>IF(BK18=0," ",BK18-C18)</f>
        <v>1</v>
      </c>
      <c r="E18" s="65">
        <f>LARGE((N18,P18,R18,T18,V18,X18,Z18,AB18,AD18,AF18,AH18,AJ18,AL18,AN18,AP18,AR18,AT18,AV18,AX18,AZ18,BB18,BD18,BF18),1)+LARGE((N18,P18,R18,T18,V18,X18,Z18,AB18,AD18,AF18,AH18,AJ18,AL18,AN18,AP18,AR18,AT18,AV18,AX18,AZ18,BB18,BD18,BF18),2)+LARGE((N18,P18,R18,T18,V18,X18,Z18,AB18,AD18,AF18,AH18,AJ18,AL18,AN18,AP18,AR18,AT18,AV18,AX18,AZ18,BB18,BD18,BF18),3)+LARGE((N18,P18,R18,T18,V18,X18,Z18,AB18,AD18,AF18,AH18,AJ18,AL18,AN18,AP18,AR18,AT18,AV18,AX18,AZ18,BB18,BD18,BF18),4)+LARGE((N18,P18,R18,T18,V18,X18,Z18,AB18,AD18,AF18,AH18,AJ18,AL18,AN18,AP18,AR18,AT18,AV18,AX18,AZ18,BB18,BD18,BF18),5)+LARGE((N18,P18,R18,T18,V18,X18,Z18,AB18,AD18,AF18,AH18,AJ18,AL18,AN18,AP18,AR18,AT18,AV18,AX18,AZ18,BB18,BD18,BF18),6)+LARGE((N18,P18,R18,T18,V18,X18,Z18,AB18,AD18,AF18,AH18,AJ18,AL18,AN18,AP18,AR18,AT18,AV18,AX18,AZ18,BB18,BD18,BF18),7)+LARGE((N18,P18,R18,T18,V18,X18,Z18,AB18,AD18,AF18,AH18,AJ18,AL18,AN18,AP18,AR18,AT18,AV18,AX18,AZ18,BB18,BD18,BF18),8)</f>
        <v>1505</v>
      </c>
      <c r="F18" s="74">
        <f>E18-BI18</f>
        <v>0</v>
      </c>
      <c r="G18" s="73" t="str">
        <f>IF(SUMIF(M18:BF18,"&lt;0")&lt;&gt;0,SUMIF(M18:BF18,"&lt;0")*(-1)," ")</f>
        <v xml:space="preserve"> </v>
      </c>
      <c r="H18" s="77">
        <f>N18+P18+R18+T18+V18+X18+Z18+AB18+AD18+AF18+AH18+AJ18+AL18+AN18+AP18+AR18+AT18+AV18+AX18+AZ18+BB18+BD18+BF18</f>
        <v>1772</v>
      </c>
      <c r="I18" s="74">
        <f>H18-BJ18</f>
        <v>25</v>
      </c>
      <c r="J18" s="78">
        <f>IF(M18=0,0,1)+IF(O18=0,0,1)+IF(Q18=0,0,1)+IF(S18=0,0,1)+IF(U18=0,0,1)+IF(W18=0,0,1)+IF(Y18=0,0,1)+IF(AA18=0,0,1)+IF(AC18=0,0,1)+IF(AE18=0,0,1)+IF(AG18=0,0,1)+IF(AI18=0,0,1)+IF(AK18=0,0,1)+IF(AM18=0,0,1)+IF(AO18=0,0,1)+IF(AQ18=0,0,1)+IF(AU18=0,0,1)+IF(AS18=0,0,1)+IF(AU18=0,0,1)+IF(AW18=0,0,1)+IF(AY18=0,0,1)+IF(BA18=0,0,1)+IF(BC18=0,0,1)+IF(BE18=0,0,1)</f>
        <v>15</v>
      </c>
      <c r="K18" s="80">
        <f>IF(J18=0,"-",IF(J18&gt;8,E18/8,E18/J18))</f>
        <v>188.125</v>
      </c>
      <c r="L18" s="81">
        <f>IF(OR(H18=0,J18=0),"-",H18/J18)</f>
        <v>118.13333333333334</v>
      </c>
      <c r="M18" s="46">
        <v>8</v>
      </c>
      <c r="N18" s="31">
        <f>IF(M18&gt;0,VLOOKUP(M18,'Начисление очков'!$L$4:$M$68,2,FALSE),0)</f>
        <v>65</v>
      </c>
      <c r="O18" s="35">
        <v>8</v>
      </c>
      <c r="P18" s="28">
        <f>IF(O18&gt;0,VLOOKUP(O18,'Начисление очков'!$G$4:$H$68,2,FALSE),0)</f>
        <v>110</v>
      </c>
      <c r="Q18" s="34"/>
      <c r="R18" s="31">
        <f>VLOOKUP(Q18,'Начисление очков'!$V$4:$W$68,2,FALSE)</f>
        <v>0</v>
      </c>
      <c r="S18" s="35"/>
      <c r="T18" s="28">
        <f>VLOOKUP(S18,'Начисление очков'!$Q$4:$R$68,2,FALSE)</f>
        <v>0</v>
      </c>
      <c r="U18" s="35">
        <v>1</v>
      </c>
      <c r="V18" s="28">
        <f>VLOOKUP(U18,'Начисление очков'!$Q$4:$R$68,2,FALSE)</f>
        <v>215</v>
      </c>
      <c r="W18" s="34"/>
      <c r="X18" s="31">
        <f>VLOOKUP(W18,'Начисление очков'!$V$4:$W$68,2,FALSE)</f>
        <v>0</v>
      </c>
      <c r="Y18" s="35">
        <v>5</v>
      </c>
      <c r="Z18" s="28">
        <f>IF(Y18&gt;0,VLOOKUP(Y18,'Начисление очков'!$G$4:$H$68,2,FALSE),0)</f>
        <v>150</v>
      </c>
      <c r="AA18" s="56">
        <v>5</v>
      </c>
      <c r="AB18" s="57">
        <f>IF(AA18&gt;0,VLOOKUP(AA18,'Начисление очков'!$B$4:$C$68,2,FALSE),0)</f>
        <v>250</v>
      </c>
      <c r="AC18" s="35">
        <v>8</v>
      </c>
      <c r="AD18" s="28">
        <f>IF(AC18&gt;0,VLOOKUP(AC18,'Начисление очков'!$G$4:$H$68,2,FALSE),0)</f>
        <v>110</v>
      </c>
      <c r="AE18" s="34"/>
      <c r="AF18" s="31">
        <f>VLOOKUP(AE18,'Начисление очков'!$V$4:$W$68,2,FALSE)</f>
        <v>0</v>
      </c>
      <c r="AG18" s="6">
        <v>8</v>
      </c>
      <c r="AH18" s="6">
        <f>IF(AG18&gt;0,VLOOKUP(AG18,'Начисление очков'!$B$4:$C$68,2,FALSE),0)</f>
        <v>180</v>
      </c>
      <c r="AI18" s="46">
        <v>4</v>
      </c>
      <c r="AJ18" s="34">
        <f>IF(AI18&gt;0,VLOOKUP(AI18,'Начисление очков'!$B$4:$C$68,2,FALSE),0)</f>
        <v>360</v>
      </c>
      <c r="AK18" s="6"/>
      <c r="AL18" s="28">
        <f>VLOOKUP(AK18,'Начисление очков'!$V$4:$W$68,2,FALSE)</f>
        <v>0</v>
      </c>
      <c r="AM18" s="34"/>
      <c r="AN18" s="31">
        <f>IF(AM18&gt;0,VLOOKUP(AM18,'Начисление очков'!$G$4:$H$68,2,FALSE),0)</f>
        <v>0</v>
      </c>
      <c r="AO18" s="35">
        <v>5</v>
      </c>
      <c r="AP18" s="107">
        <f>VLOOKUP(AO18,'Начисление очков'!$L$4:$M$68,2,FALSE)</f>
        <v>90</v>
      </c>
      <c r="AQ18" s="34">
        <v>6</v>
      </c>
      <c r="AR18" s="31">
        <f>VLOOKUP(AQ18,'Начисление очков'!$G$4:$H$68,2,FALSE)</f>
        <v>130</v>
      </c>
      <c r="AS18" s="35">
        <v>10</v>
      </c>
      <c r="AT18" s="28">
        <f>VLOOKUP(AS18,'Начисление очков'!$L$4:$M$68,2,FALSE)</f>
        <v>45</v>
      </c>
      <c r="AU18" s="56">
        <v>12</v>
      </c>
      <c r="AV18" s="57">
        <f>VLOOKUP(AU18,'Начисление очков'!$Q$4:$R$68,2,FALSE)</f>
        <v>23</v>
      </c>
      <c r="AW18" s="35"/>
      <c r="AX18" s="28">
        <f>VLOOKUP(AW18,'Начисление очков'!$Q$4:$R$68,2,FALSE)</f>
        <v>0</v>
      </c>
      <c r="AY18" s="46">
        <v>20</v>
      </c>
      <c r="AZ18" s="31">
        <f>IF(AY18&gt;0,VLOOKUP(AY18,'Начисление очков'!$Q$4:$R$68,2,FALSE),0)</f>
        <v>9</v>
      </c>
      <c r="BA18" s="6"/>
      <c r="BB18" s="28">
        <f>VLOOKUP(BA18,'Начисление очков'!$L$4:$M$68,2,FALSE)</f>
        <v>0</v>
      </c>
      <c r="BC18" s="46">
        <v>24</v>
      </c>
      <c r="BD18" s="34">
        <f>IF(BC18&gt;0,VLOOKUP(BC18,'Начисление очков'!$B$4:$C$68,2,FALSE),0)</f>
        <v>35</v>
      </c>
      <c r="BE18" s="35"/>
      <c r="BF18" s="28">
        <f>IF(BE18&gt;0,VLOOKUP(BE18,'Начисление очков'!$G$4:$H$68,2,FALSE),0)</f>
        <v>0</v>
      </c>
      <c r="BG18" s="223">
        <v>12</v>
      </c>
      <c r="BH18" s="222">
        <f>IF(BG18&gt;0,VLOOKUP(BG18,'Начисление очков'!$L$4:$M$68,2,FALSE),0)</f>
        <v>40</v>
      </c>
      <c r="BI18" s="87">
        <v>1505</v>
      </c>
      <c r="BJ18" s="88">
        <v>1747</v>
      </c>
      <c r="BK18" s="88">
        <v>10</v>
      </c>
      <c r="BM18" s="24" t="e">
        <f>IF(#REF!=0,0,1)</f>
        <v>#REF!</v>
      </c>
    </row>
    <row r="19" spans="1:65" s="2" customFormat="1" ht="15.9" customHeight="1" x14ac:dyDescent="0.3">
      <c r="A19" s="25"/>
      <c r="B19" s="66" t="s">
        <v>66</v>
      </c>
      <c r="C19" s="67">
        <f>C18+1</f>
        <v>10</v>
      </c>
      <c r="D19" s="114">
        <f>IF(BK19=0," ",BK19-C19)</f>
        <v>-1</v>
      </c>
      <c r="E19" s="65">
        <f>LARGE((N19,P19,R19,T19,V19,X19,Z19,AB19,AD19,AF19,AH19,AJ19,AL19,AN19,AP19,AR19,AT19,AV19,AX19,AZ19,BB19,BD19,BF19),1)+LARGE((N19,P19,R19,T19,V19,X19,Z19,AB19,AD19,AF19,AH19,AJ19,AL19,AN19,AP19,AR19,AT19,AV19,AX19,AZ19,BB19,BD19,BF19),2)+LARGE((N19,P19,R19,T19,V19,X19,Z19,AB19,AD19,AF19,AH19,AJ19,AL19,AN19,AP19,AR19,AT19,AV19,AX19,AZ19,BB19,BD19,BF19),3)+LARGE((N19,P19,R19,T19,V19,X19,Z19,AB19,AD19,AF19,AH19,AJ19,AL19,AN19,AP19,AR19,AT19,AV19,AX19,AZ19,BB19,BD19,BF19),4)+LARGE((N19,P19,R19,T19,V19,X19,Z19,AB19,AD19,AF19,AH19,AJ19,AL19,AN19,AP19,AR19,AT19,AV19,AX19,AZ19,BB19,BD19,BF19),5)+LARGE((N19,P19,R19,T19,V19,X19,Z19,AB19,AD19,AF19,AH19,AJ19,AL19,AN19,AP19,AR19,AT19,AV19,AX19,AZ19,BB19,BD19,BF19),6)+LARGE((N19,P19,R19,T19,V19,X19,Z19,AB19,AD19,AF19,AH19,AJ19,AL19,AN19,AP19,AR19,AT19,AV19,AX19,AZ19,BB19,BD19,BF19),7)+LARGE((N19,P19,R19,T19,V19,X19,Z19,AB19,AD19,AF19,AH19,AJ19,AL19,AN19,AP19,AR19,AT19,AV19,AX19,AZ19,BB19,BD19,BF19),8)</f>
        <v>1440</v>
      </c>
      <c r="F19" s="74">
        <f>E19-BI19</f>
        <v>-90</v>
      </c>
      <c r="G19" s="73" t="str">
        <f>IF(SUMIF(M19:BF19,"&lt;0")&lt;&gt;0,SUMIF(M19:BF19,"&lt;0")*(-1)," ")</f>
        <v xml:space="preserve"> </v>
      </c>
      <c r="H19" s="77">
        <f>N19+P19+R19+T19+V19+X19+Z19+AB19+AD19+AF19+AH19+AJ19+AL19+AN19+AP19+AR19+AT19+AV19+AX19+AZ19+BB19+BD19+BF19</f>
        <v>1490</v>
      </c>
      <c r="I19" s="74">
        <f>H19-BJ19</f>
        <v>-130</v>
      </c>
      <c r="J19" s="78">
        <f>IF(M19=0,0,1)+IF(O19=0,0,1)+IF(Q19=0,0,1)+IF(S19=0,0,1)+IF(U19=0,0,1)+IF(W19=0,0,1)+IF(Y19=0,0,1)+IF(AA19=0,0,1)+IF(AC19=0,0,1)+IF(AE19=0,0,1)+IF(AG19=0,0,1)+IF(AI19=0,0,1)+IF(AK19=0,0,1)+IF(AM19=0,0,1)+IF(AO19=0,0,1)+IF(AQ19=0,0,1)+IF(AU19=0,0,1)+IF(AS19=0,0,1)+IF(AU19=0,0,1)+IF(AW19=0,0,1)+IF(AY19=0,0,1)+IF(BA19=0,0,1)+IF(BC19=0,0,1)+IF(BE19=0,0,1)</f>
        <v>12</v>
      </c>
      <c r="K19" s="80">
        <f>IF(J19=0,"-",IF(J19&gt;8,E19/8,E19/J19))</f>
        <v>180</v>
      </c>
      <c r="L19" s="81">
        <f>IF(OR(H19=0,J19=0),"-",H19/J19)</f>
        <v>124.16666666666667</v>
      </c>
      <c r="M19" s="46"/>
      <c r="N19" s="31">
        <f>IF(M19&gt;0,VLOOKUP(M19,'Начисление очков'!$L$4:$M$68,2,FALSE),0)</f>
        <v>0</v>
      </c>
      <c r="O19" s="35">
        <v>8</v>
      </c>
      <c r="P19" s="28">
        <f>IF(O19&gt;0,VLOOKUP(O19,'Начисление очков'!$G$4:$H$68,2,FALSE),0)</f>
        <v>110</v>
      </c>
      <c r="Q19" s="34"/>
      <c r="R19" s="31">
        <f>VLOOKUP(Q19,'Начисление очков'!$V$4:$W$68,2,FALSE)</f>
        <v>0</v>
      </c>
      <c r="S19" s="35"/>
      <c r="T19" s="28">
        <f>VLOOKUP(S19,'Начисление очков'!$Q$4:$R$68,2,FALSE)</f>
        <v>0</v>
      </c>
      <c r="U19" s="35"/>
      <c r="V19" s="28">
        <f>VLOOKUP(U19,'Начисление очков'!$Q$4:$R$68,2,FALSE)</f>
        <v>0</v>
      </c>
      <c r="W19" s="34"/>
      <c r="X19" s="31">
        <f>VLOOKUP(W19,'Начисление очков'!$V$4:$W$68,2,FALSE)</f>
        <v>0</v>
      </c>
      <c r="Y19" s="35">
        <v>32</v>
      </c>
      <c r="Z19" s="28">
        <f>IF(Y19&gt;0,VLOOKUP(Y19,'Начисление очков'!$G$4:$H$68,2,FALSE),0)</f>
        <v>18</v>
      </c>
      <c r="AA19" s="56">
        <v>8</v>
      </c>
      <c r="AB19" s="57">
        <f>IF(AA19&gt;0,VLOOKUP(AA19,'Начисление очков'!$B$4:$C$68,2,FALSE),0)</f>
        <v>180</v>
      </c>
      <c r="AC19" s="35">
        <v>40</v>
      </c>
      <c r="AD19" s="28">
        <f>IF(AC19&gt;0,VLOOKUP(AC19,'Начисление очков'!$G$4:$H$68,2,FALSE),0)</f>
        <v>3</v>
      </c>
      <c r="AE19" s="34"/>
      <c r="AF19" s="31">
        <f>VLOOKUP(AE19,'Начисление очков'!$V$4:$W$68,2,FALSE)</f>
        <v>0</v>
      </c>
      <c r="AG19" s="6"/>
      <c r="AH19" s="6">
        <f>IF(AG19&gt;0,VLOOKUP(AG19,'Начисление очков'!$B$4:$C$68,2,FALSE),0)</f>
        <v>0</v>
      </c>
      <c r="AI19" s="46">
        <v>20</v>
      </c>
      <c r="AJ19" s="34">
        <f>IF(AI19&gt;0,VLOOKUP(AI19,'Начисление очков'!$B$4:$C$68,2,FALSE),0)</f>
        <v>45</v>
      </c>
      <c r="AK19" s="6"/>
      <c r="AL19" s="28">
        <f>VLOOKUP(AK19,'Начисление очков'!$V$4:$W$68,2,FALSE)</f>
        <v>0</v>
      </c>
      <c r="AM19" s="34"/>
      <c r="AN19" s="31">
        <f>IF(AM19&gt;0,VLOOKUP(AM19,'Начисление очков'!$G$4:$H$68,2,FALSE),0)</f>
        <v>0</v>
      </c>
      <c r="AO19" s="35">
        <v>12</v>
      </c>
      <c r="AP19" s="107">
        <f>VLOOKUP(AO19,'Начисление очков'!$L$4:$M$68,2,FALSE)</f>
        <v>40</v>
      </c>
      <c r="AQ19" s="34"/>
      <c r="AR19" s="31">
        <f>VLOOKUP(AQ19,'Начисление очков'!$G$4:$H$68,2,FALSE)</f>
        <v>0</v>
      </c>
      <c r="AS19" s="35">
        <v>32</v>
      </c>
      <c r="AT19" s="28">
        <f>VLOOKUP(AS19,'Начисление очков'!$L$4:$M$68,2,FALSE)</f>
        <v>10</v>
      </c>
      <c r="AU19" s="56"/>
      <c r="AV19" s="57">
        <f>VLOOKUP(AU19,'Начисление очков'!$Q$4:$R$68,2,FALSE)</f>
        <v>0</v>
      </c>
      <c r="AW19" s="35">
        <v>16</v>
      </c>
      <c r="AX19" s="28">
        <f>VLOOKUP(AW19,'Начисление очков'!$Q$4:$R$68,2,FALSE)</f>
        <v>19</v>
      </c>
      <c r="AY19" s="46">
        <v>2</v>
      </c>
      <c r="AZ19" s="31">
        <f>IF(AY19&gt;0,VLOOKUP(AY19,'Начисление очков'!$Q$4:$R$68,2,FALSE),0)</f>
        <v>130</v>
      </c>
      <c r="BA19" s="6">
        <v>2</v>
      </c>
      <c r="BB19" s="28">
        <f>VLOOKUP(BA19,'Начисление очков'!$L$4:$M$68,2,FALSE)</f>
        <v>215</v>
      </c>
      <c r="BC19" s="46">
        <v>4</v>
      </c>
      <c r="BD19" s="34">
        <f>IF(BC19&gt;0,VLOOKUP(BC19,'Начисление очков'!$B$4:$C$68,2,FALSE),0)</f>
        <v>360</v>
      </c>
      <c r="BE19" s="35">
        <v>2</v>
      </c>
      <c r="BF19" s="28">
        <f>IF(BE19&gt;0,VLOOKUP(BE19,'Начисление очков'!$G$4:$H$68,2,FALSE),0)</f>
        <v>360</v>
      </c>
      <c r="BG19" s="223">
        <v>4</v>
      </c>
      <c r="BH19" s="222">
        <f>IF(BG19&gt;0,VLOOKUP(BG19,'Начисление очков'!$L$4:$M$68,2,FALSE),0)</f>
        <v>130</v>
      </c>
      <c r="BI19" s="87">
        <v>1530</v>
      </c>
      <c r="BJ19" s="88">
        <v>1620</v>
      </c>
      <c r="BK19" s="88">
        <v>9</v>
      </c>
      <c r="BM19" s="24" t="e">
        <f>IF(#REF!=0,0,1)</f>
        <v>#REF!</v>
      </c>
    </row>
    <row r="20" spans="1:65" s="2" customFormat="1" ht="15.9" customHeight="1" x14ac:dyDescent="0.3">
      <c r="A20" s="25"/>
      <c r="B20" s="66" t="s">
        <v>33</v>
      </c>
      <c r="C20" s="67">
        <f>C19+1</f>
        <v>11</v>
      </c>
      <c r="D20" s="114">
        <f>IF(BK20=0," ",BK20-C20)</f>
        <v>0</v>
      </c>
      <c r="E20" s="65">
        <f>LARGE((N20,P20,R20,T20,V20,X20,Z20,AB20,AD20,AF20,AH20,AJ20,AL20,AN20,AP20,AR20,AT20,AV20,AX20,AZ20,BB20,BD20,BF20),1)+LARGE((N20,P20,R20,T20,V20,X20,Z20,AB20,AD20,AF20,AH20,AJ20,AL20,AN20,AP20,AR20,AT20,AV20,AX20,AZ20,BB20,BD20,BF20),2)+LARGE((N20,P20,R20,T20,V20,X20,Z20,AB20,AD20,AF20,AH20,AJ20,AL20,AN20,AP20,AR20,AT20,AV20,AX20,AZ20,BB20,BD20,BF20),3)+LARGE((N20,P20,R20,T20,V20,X20,Z20,AB20,AD20,AF20,AH20,AJ20,AL20,AN20,AP20,AR20,AT20,AV20,AX20,AZ20,BB20,BD20,BF20),4)+LARGE((N20,P20,R20,T20,V20,X20,Z20,AB20,AD20,AF20,AH20,AJ20,AL20,AN20,AP20,AR20,AT20,AV20,AX20,AZ20,BB20,BD20,BF20),5)+LARGE((N20,P20,R20,T20,V20,X20,Z20,AB20,AD20,AF20,AH20,AJ20,AL20,AN20,AP20,AR20,AT20,AV20,AX20,AZ20,BB20,BD20,BF20),6)+LARGE((N20,P20,R20,T20,V20,X20,Z20,AB20,AD20,AF20,AH20,AJ20,AL20,AN20,AP20,AR20,AT20,AV20,AX20,AZ20,BB20,BD20,BF20),7)+LARGE((N20,P20,R20,T20,V20,X20,Z20,AB20,AD20,AF20,AH20,AJ20,AL20,AN20,AP20,AR20,AT20,AV20,AX20,AZ20,BB20,BD20,BF20),8)</f>
        <v>1240</v>
      </c>
      <c r="F20" s="74">
        <f>E20-BI20</f>
        <v>12</v>
      </c>
      <c r="G20" s="73" t="str">
        <f>IF(SUMIF(M20:BF20,"&lt;0")&lt;&gt;0,SUMIF(M20:BF20,"&lt;0")*(-1)," ")</f>
        <v xml:space="preserve"> </v>
      </c>
      <c r="H20" s="77">
        <f>N20+P20+R20+T20+V20+X20+Z20+AB20+AD20+AF20+AH20+AJ20+AL20+AN20+AP20+AR20+AT20+AV20+AX20+AZ20+BB20+BD20+BF20</f>
        <v>1240</v>
      </c>
      <c r="I20" s="74">
        <f>H20-BJ20</f>
        <v>12</v>
      </c>
      <c r="J20" s="78">
        <f>IF(M20=0,0,1)+IF(O20=0,0,1)+IF(Q20=0,0,1)+IF(S20=0,0,1)+IF(U20=0,0,1)+IF(W20=0,0,1)+IF(Y20=0,0,1)+IF(AA20=0,0,1)+IF(AC20=0,0,1)+IF(AE20=0,0,1)+IF(AG20=0,0,1)+IF(AI20=0,0,1)+IF(AK20=0,0,1)+IF(AM20=0,0,1)+IF(AO20=0,0,1)+IF(AQ20=0,0,1)+IF(AU20=0,0,1)+IF(AS20=0,0,1)+IF(AU20=0,0,1)+IF(AW20=0,0,1)+IF(AY20=0,0,1)+IF(BA20=0,0,1)+IF(BC20=0,0,1)+IF(BE20=0,0,1)</f>
        <v>7</v>
      </c>
      <c r="K20" s="80">
        <f>IF(J20=0,"-",IF(J20&gt;8,E20/8,E20/J20))</f>
        <v>177.14285714285714</v>
      </c>
      <c r="L20" s="81">
        <f>IF(OR(H20=0,J20=0),"-",H20/J20)</f>
        <v>177.14285714285714</v>
      </c>
      <c r="M20" s="46">
        <v>24</v>
      </c>
      <c r="N20" s="31">
        <f>IF(M20&gt;0,VLOOKUP(M20,'Начисление очков'!$L$4:$M$68,2,FALSE),0)</f>
        <v>12</v>
      </c>
      <c r="O20" s="35">
        <v>6</v>
      </c>
      <c r="P20" s="28">
        <f>IF(O20&gt;0,VLOOKUP(O20,'Начисление очков'!$G$4:$H$68,2,FALSE),0)</f>
        <v>130</v>
      </c>
      <c r="Q20" s="34"/>
      <c r="R20" s="31">
        <f>VLOOKUP(Q20,'Начисление очков'!$V$4:$W$68,2,FALSE)</f>
        <v>0</v>
      </c>
      <c r="S20" s="35"/>
      <c r="T20" s="28">
        <f>VLOOKUP(S20,'Начисление очков'!$Q$4:$R$68,2,FALSE)</f>
        <v>0</v>
      </c>
      <c r="U20" s="35"/>
      <c r="V20" s="28">
        <f>VLOOKUP(U20,'Начисление очков'!$Q$4:$R$68,2,FALSE)</f>
        <v>0</v>
      </c>
      <c r="W20" s="34"/>
      <c r="X20" s="31">
        <f>VLOOKUP(W20,'Начисление очков'!$V$4:$W$68,2,FALSE)</f>
        <v>0</v>
      </c>
      <c r="Y20" s="35"/>
      <c r="Z20" s="28">
        <f>IF(Y20&gt;0,VLOOKUP(Y20,'Начисление очков'!$G$4:$H$68,2,FALSE),0)</f>
        <v>0</v>
      </c>
      <c r="AA20" s="56"/>
      <c r="AB20" s="57">
        <f>IF(AA20&gt;0,VLOOKUP(AA20,'Начисление очков'!$B$4:$C$68,2,FALSE),0)</f>
        <v>0</v>
      </c>
      <c r="AC20" s="35"/>
      <c r="AD20" s="28">
        <f>IF(AC20&gt;0,VLOOKUP(AC20,'Начисление очков'!$G$4:$H$68,2,FALSE),0)</f>
        <v>0</v>
      </c>
      <c r="AE20" s="34"/>
      <c r="AF20" s="31">
        <f>VLOOKUP(AE20,'Начисление очков'!$V$4:$W$68,2,FALSE)</f>
        <v>0</v>
      </c>
      <c r="AG20" s="6"/>
      <c r="AH20" s="6">
        <f>IF(AG20&gt;0,VLOOKUP(AG20,'Начисление очков'!$B$4:$C$68,2,FALSE),0)</f>
        <v>0</v>
      </c>
      <c r="AI20" s="55"/>
      <c r="AJ20" s="34">
        <f>IF(AI20&gt;0,VLOOKUP(AI20,'Начисление очков'!$B$4:$C$68,2,FALSE),0)</f>
        <v>0</v>
      </c>
      <c r="AK20" s="6"/>
      <c r="AL20" s="28">
        <f>VLOOKUP(AK20,'Начисление очков'!$V$4:$W$68,2,FALSE)</f>
        <v>0</v>
      </c>
      <c r="AM20" s="34">
        <v>1</v>
      </c>
      <c r="AN20" s="31">
        <f>IF(AM20&gt;0,VLOOKUP(AM20,'Начисление очков'!$G$4:$H$68,2,FALSE),0)</f>
        <v>600</v>
      </c>
      <c r="AO20" s="35">
        <v>1</v>
      </c>
      <c r="AP20" s="107">
        <f>VLOOKUP(AO20,'Начисление очков'!$L$4:$M$68,2,FALSE)</f>
        <v>360</v>
      </c>
      <c r="AQ20" s="34">
        <v>16</v>
      </c>
      <c r="AR20" s="31">
        <f>VLOOKUP(AQ20,'Начисление очков'!$G$4:$H$68,2,FALSE)</f>
        <v>55</v>
      </c>
      <c r="AS20" s="35"/>
      <c r="AT20" s="28">
        <f>VLOOKUP(AS20,'Начисление очков'!$L$4:$M$68,2,FALSE)</f>
        <v>0</v>
      </c>
      <c r="AU20" s="56"/>
      <c r="AV20" s="57">
        <f>VLOOKUP(AU20,'Начисление очков'!$Q$4:$R$68,2,FALSE)</f>
        <v>0</v>
      </c>
      <c r="AW20" s="35">
        <v>8</v>
      </c>
      <c r="AX20" s="28">
        <f>VLOOKUP(AW20,'Начисление очков'!$Q$4:$R$68,2,FALSE)</f>
        <v>38</v>
      </c>
      <c r="AY20" s="46"/>
      <c r="AZ20" s="31">
        <f>IF(AY20&gt;0,VLOOKUP(AY20,'Начисление очков'!$Q$4:$R$68,2,FALSE),0)</f>
        <v>0</v>
      </c>
      <c r="BA20" s="6">
        <v>10</v>
      </c>
      <c r="BB20" s="28">
        <f>VLOOKUP(BA20,'Начисление очков'!$L$4:$M$68,2,FALSE)</f>
        <v>45</v>
      </c>
      <c r="BC20" s="55"/>
      <c r="BD20" s="34">
        <f>IF(BC20&gt;0,VLOOKUP(BC20,'Начисление очков'!$B$4:$C$68,2,FALSE),0)</f>
        <v>0</v>
      </c>
      <c r="BE20" s="35"/>
      <c r="BF20" s="28">
        <f>IF(BE20&gt;0,VLOOKUP(BE20,'Начисление очков'!$G$4:$H$68,2,FALSE),0)</f>
        <v>0</v>
      </c>
      <c r="BG20" s="223"/>
      <c r="BH20" s="222">
        <f>IF(BG20&gt;0,VLOOKUP(BG20,'Начисление очков'!$L$4:$M$68,2,FALSE),0)</f>
        <v>0</v>
      </c>
      <c r="BI20" s="87">
        <v>1228</v>
      </c>
      <c r="BJ20" s="88">
        <v>1228</v>
      </c>
      <c r="BK20" s="88">
        <v>11</v>
      </c>
      <c r="BM20" s="24" t="e">
        <f>IF(#REF!=0,0,1)</f>
        <v>#REF!</v>
      </c>
    </row>
    <row r="21" spans="1:65" s="2" customFormat="1" ht="15.9" customHeight="1" x14ac:dyDescent="0.3">
      <c r="A21" s="25"/>
      <c r="B21" s="66" t="s">
        <v>12</v>
      </c>
      <c r="C21" s="67">
        <f>C20+1</f>
        <v>12</v>
      </c>
      <c r="D21" s="114">
        <f>IF(BK21=0," ",BK21-C21)</f>
        <v>1</v>
      </c>
      <c r="E21" s="65">
        <f>LARGE((N21,P21,R21,T21,V21,X21,Z21,AB21,AD21,AF21,AH21,AJ21,AL21,AN21,AP21,AR21,AT21,AV21,AX21,AZ21,BB21,BD21,BF21),1)+LARGE((N21,P21,R21,T21,V21,X21,Z21,AB21,AD21,AF21,AH21,AJ21,AL21,AN21,AP21,AR21,AT21,AV21,AX21,AZ21,BB21,BD21,BF21),2)+LARGE((N21,P21,R21,T21,V21,X21,Z21,AB21,AD21,AF21,AH21,AJ21,AL21,AN21,AP21,AR21,AT21,AV21,AX21,AZ21,BB21,BD21,BF21),3)+LARGE((N21,P21,R21,T21,V21,X21,Z21,AB21,AD21,AF21,AH21,AJ21,AL21,AN21,AP21,AR21,AT21,AV21,AX21,AZ21,BB21,BD21,BF21),4)+LARGE((N21,P21,R21,T21,V21,X21,Z21,AB21,AD21,AF21,AH21,AJ21,AL21,AN21,AP21,AR21,AT21,AV21,AX21,AZ21,BB21,BD21,BF21),5)+LARGE((N21,P21,R21,T21,V21,X21,Z21,AB21,AD21,AF21,AH21,AJ21,AL21,AN21,AP21,AR21,AT21,AV21,AX21,AZ21,BB21,BD21,BF21),6)+LARGE((N21,P21,R21,T21,V21,X21,Z21,AB21,AD21,AF21,AH21,AJ21,AL21,AN21,AP21,AR21,AT21,AV21,AX21,AZ21,BB21,BD21,BF21),7)+LARGE((N21,P21,R21,T21,V21,X21,Z21,AB21,AD21,AF21,AH21,AJ21,AL21,AN21,AP21,AR21,AT21,AV21,AX21,AZ21,BB21,BD21,BF21),8)</f>
        <v>938</v>
      </c>
      <c r="F21" s="74">
        <f>E21-BI21</f>
        <v>23</v>
      </c>
      <c r="G21" s="73">
        <f>IF(SUMIF(M21:BF21,"&lt;0")&lt;&gt;0,SUMIF(M21:BF21,"&lt;0")*(-1)," ")</f>
        <v>1</v>
      </c>
      <c r="H21" s="77">
        <f>N21+P21+R21+T21+V21+X21+Z21+AB21+AD21+AF21+AH21+AJ21+AL21+AN21+AP21+AR21+AT21+AV21+AX21+AZ21+BB21+BD21+BF21</f>
        <v>993</v>
      </c>
      <c r="I21" s="74">
        <f>H21-BJ21</f>
        <v>78</v>
      </c>
      <c r="J21" s="78">
        <f>IF(M21=0,0,1)+IF(O21=0,0,1)+IF(Q21=0,0,1)+IF(S21=0,0,1)+IF(U21=0,0,1)+IF(W21=0,0,1)+IF(Y21=0,0,1)+IF(AA21=0,0,1)+IF(AC21=0,0,1)+IF(AE21=0,0,1)+IF(AG21=0,0,1)+IF(AI21=0,0,1)+IF(AK21=0,0,1)+IF(AM21=0,0,1)+IF(AO21=0,0,1)+IF(AQ21=0,0,1)+IF(AU21=0,0,1)+IF(AS21=0,0,1)+IF(AU21=0,0,1)+IF(AW21=0,0,1)+IF(AY21=0,0,1)+IF(BA21=0,0,1)+IF(BC21=0,0,1)+IF(BE21=0,0,1)</f>
        <v>10</v>
      </c>
      <c r="K21" s="80">
        <f>IF(J21=0,"-",IF(J21&gt;8,E21/8,E21/J21))</f>
        <v>117.25</v>
      </c>
      <c r="L21" s="81">
        <f>IF(OR(H21=0,J21=0),"-",H21/J21)</f>
        <v>99.3</v>
      </c>
      <c r="M21" s="62">
        <v>6</v>
      </c>
      <c r="N21" s="31">
        <f>IF(M21&gt;0,VLOOKUP(M21,'Начисление очков'!$L$4:$M$68,2,FALSE),0)</f>
        <v>78</v>
      </c>
      <c r="O21" s="36"/>
      <c r="P21" s="28">
        <f>IF(O21&gt;0,VLOOKUP(O21,'Начисление очков'!$G$4:$H$68,2,FALSE),0)</f>
        <v>0</v>
      </c>
      <c r="Q21" s="33"/>
      <c r="R21" s="31">
        <f>VLOOKUP(Q21,'Начисление очков'!$V$4:$W$68,2,FALSE)</f>
        <v>0</v>
      </c>
      <c r="S21" s="36"/>
      <c r="T21" s="28">
        <f>VLOOKUP(S21,'Начисление очков'!$Q$4:$R$68,2,FALSE)</f>
        <v>0</v>
      </c>
      <c r="U21" s="36"/>
      <c r="V21" s="28">
        <f>VLOOKUP(U21,'Начисление очков'!$Q$4:$R$68,2,FALSE)</f>
        <v>0</v>
      </c>
      <c r="W21" s="33"/>
      <c r="X21" s="31">
        <f>VLOOKUP(W21,'Начисление очков'!$V$4:$W$68,2,FALSE)</f>
        <v>0</v>
      </c>
      <c r="Y21" s="36">
        <v>8</v>
      </c>
      <c r="Z21" s="28">
        <f>IF(Y21&gt;0,VLOOKUP(Y21,'Начисление очков'!$G$4:$H$68,2,FALSE),0)</f>
        <v>110</v>
      </c>
      <c r="AA21" s="56">
        <v>16</v>
      </c>
      <c r="AB21" s="57">
        <f>IF(AA21&gt;0,VLOOKUP(AA21,'Начисление очков'!$B$4:$C$68,2,FALSE),0)</f>
        <v>90</v>
      </c>
      <c r="AC21" s="36"/>
      <c r="AD21" s="28">
        <f>IF(AC21&gt;0,VLOOKUP(AC21,'Начисление очков'!$G$4:$H$68,2,FALSE),0)</f>
        <v>0</v>
      </c>
      <c r="AE21" s="33"/>
      <c r="AF21" s="31">
        <f>VLOOKUP(AE21,'Начисление очков'!$V$4:$W$68,2,FALSE)</f>
        <v>0</v>
      </c>
      <c r="AG21" s="52"/>
      <c r="AH21" s="6">
        <f>IF(AG21&gt;0,VLOOKUP(AG21,'Начисление очков'!$B$4:$C$68,2,FALSE),0)</f>
        <v>0</v>
      </c>
      <c r="AI21" s="46">
        <v>8</v>
      </c>
      <c r="AJ21" s="34">
        <f>IF(AI21&gt;0,VLOOKUP(AI21,'Начисление очков'!$B$4:$C$68,2,FALSE),0)</f>
        <v>180</v>
      </c>
      <c r="AK21" s="52"/>
      <c r="AL21" s="28">
        <f>VLOOKUP(AK21,'Начисление очков'!$V$4:$W$68,2,FALSE)</f>
        <v>0</v>
      </c>
      <c r="AM21" s="33"/>
      <c r="AN21" s="31">
        <f>IF(AM21&gt;0,VLOOKUP(AM21,'Начисление очков'!$G$4:$H$68,2,FALSE),0)</f>
        <v>0</v>
      </c>
      <c r="AO21" s="36"/>
      <c r="AP21" s="107">
        <f>VLOOKUP(AO21,'Начисление очков'!$L$4:$M$68,2,FALSE)</f>
        <v>0</v>
      </c>
      <c r="AQ21" s="33"/>
      <c r="AR21" s="31">
        <f>VLOOKUP(AQ21,'Начисление очков'!$G$4:$H$68,2,FALSE)</f>
        <v>0</v>
      </c>
      <c r="AS21" s="36">
        <v>4</v>
      </c>
      <c r="AT21" s="28">
        <f>VLOOKUP(AS21,'Начисление очков'!$L$4:$M$68,2,FALSE)</f>
        <v>130</v>
      </c>
      <c r="AU21" s="99"/>
      <c r="AV21" s="57">
        <f>VLOOKUP(AU21,'Начисление очков'!$Q$4:$R$68,2,FALSE)</f>
        <v>0</v>
      </c>
      <c r="AW21" s="36">
        <v>5</v>
      </c>
      <c r="AX21" s="28">
        <f>VLOOKUP(AW21,'Начисление очков'!$Q$4:$R$68,2,FALSE)</f>
        <v>55</v>
      </c>
      <c r="AY21" s="62">
        <v>-1</v>
      </c>
      <c r="AZ21" s="31">
        <f>IF(AY21&gt;0,VLOOKUP(AY21,'Начисление очков'!$Q$4:$R$68,2,FALSE),0)</f>
        <v>0</v>
      </c>
      <c r="BA21" s="52">
        <v>5</v>
      </c>
      <c r="BB21" s="28">
        <f>VLOOKUP(BA21,'Начисление очков'!$L$4:$M$68,2,FALSE)</f>
        <v>90</v>
      </c>
      <c r="BC21" s="46">
        <v>12</v>
      </c>
      <c r="BD21" s="34">
        <f>IF(BC21&gt;0,VLOOKUP(BC21,'Начисление очков'!$B$4:$C$68,2,FALSE),0)</f>
        <v>110</v>
      </c>
      <c r="BE21" s="36">
        <v>5</v>
      </c>
      <c r="BF21" s="28">
        <f>IF(BE21&gt;0,VLOOKUP(BE21,'Начисление очков'!$G$4:$H$68,2,FALSE),0)</f>
        <v>150</v>
      </c>
      <c r="BG21" s="224"/>
      <c r="BH21" s="222">
        <f>IF(BG21&gt;0,VLOOKUP(BG21,'Начисление очков'!$L$4:$M$68,2,FALSE),0)</f>
        <v>0</v>
      </c>
      <c r="BI21" s="87">
        <v>915</v>
      </c>
      <c r="BJ21" s="88">
        <v>915</v>
      </c>
      <c r="BK21" s="88">
        <v>13</v>
      </c>
      <c r="BM21" s="24" t="e">
        <f>IF(#REF!=0,0,1)</f>
        <v>#REF!</v>
      </c>
    </row>
    <row r="22" spans="1:65" s="2" customFormat="1" ht="15.9" customHeight="1" x14ac:dyDescent="0.3">
      <c r="A22" s="25"/>
      <c r="B22" s="66" t="s">
        <v>8</v>
      </c>
      <c r="C22" s="67">
        <f>C21+1</f>
        <v>13</v>
      </c>
      <c r="D22" s="114">
        <f>IF(BK22=0," ",BK22-C22)</f>
        <v>1</v>
      </c>
      <c r="E22" s="65">
        <f>LARGE((N22,P22,R22,T22,V22,X22,Z22,AB22,AD22,AF22,AH22,AJ22,AL22,AN22,AP22,AR22,AT22,AV22,AX22,AZ22,BB22,BD22,BF22),1)+LARGE((N22,P22,R22,T22,V22,X22,Z22,AB22,AD22,AF22,AH22,AJ22,AL22,AN22,AP22,AR22,AT22,AV22,AX22,AZ22,BB22,BD22,BF22),2)+LARGE((N22,P22,R22,T22,V22,X22,Z22,AB22,AD22,AF22,AH22,AJ22,AL22,AN22,AP22,AR22,AT22,AV22,AX22,AZ22,BB22,BD22,BF22),3)+LARGE((N22,P22,R22,T22,V22,X22,Z22,AB22,AD22,AF22,AH22,AJ22,AL22,AN22,AP22,AR22,AT22,AV22,AX22,AZ22,BB22,BD22,BF22),4)+LARGE((N22,P22,R22,T22,V22,X22,Z22,AB22,AD22,AF22,AH22,AJ22,AL22,AN22,AP22,AR22,AT22,AV22,AX22,AZ22,BB22,BD22,BF22),5)+LARGE((N22,P22,R22,T22,V22,X22,Z22,AB22,AD22,AF22,AH22,AJ22,AL22,AN22,AP22,AR22,AT22,AV22,AX22,AZ22,BB22,BD22,BF22),6)+LARGE((N22,P22,R22,T22,V22,X22,Z22,AB22,AD22,AF22,AH22,AJ22,AL22,AN22,AP22,AR22,AT22,AV22,AX22,AZ22,BB22,BD22,BF22),7)+LARGE((N22,P22,R22,T22,V22,X22,Z22,AB22,AD22,AF22,AH22,AJ22,AL22,AN22,AP22,AR22,AT22,AV22,AX22,AZ22,BB22,BD22,BF22),8)</f>
        <v>883</v>
      </c>
      <c r="F22" s="74">
        <f>E22-BI22</f>
        <v>0</v>
      </c>
      <c r="G22" s="73" t="str">
        <f>IF(SUMIF(M22:BF22,"&lt;0")&lt;&gt;0,SUMIF(M22:BF22,"&lt;0")*(-1)," ")</f>
        <v xml:space="preserve"> </v>
      </c>
      <c r="H22" s="77">
        <f>N22+P22+R22+T22+V22+X22+Z22+AB22+AD22+AF22+AH22+AJ22+AL22+AN22+AP22+AR22+AT22+AV22+AX22+AZ22+BB22+BD22+BF22</f>
        <v>883</v>
      </c>
      <c r="I22" s="74">
        <f>H22-BJ22</f>
        <v>0</v>
      </c>
      <c r="J22" s="78">
        <f>IF(M22=0,0,1)+IF(O22=0,0,1)+IF(Q22=0,0,1)+IF(S22=0,0,1)+IF(U22=0,0,1)+IF(W22=0,0,1)+IF(Y22=0,0,1)+IF(AA22=0,0,1)+IF(AC22=0,0,1)+IF(AE22=0,0,1)+IF(AG22=0,0,1)+IF(AI22=0,0,1)+IF(AK22=0,0,1)+IF(AM22=0,0,1)+IF(AO22=0,0,1)+IF(AQ22=0,0,1)+IF(AU22=0,0,1)+IF(AS22=0,0,1)+IF(AU22=0,0,1)+IF(AW22=0,0,1)+IF(AY22=0,0,1)+IF(BA22=0,0,1)+IF(BC22=0,0,1)+IF(BE22=0,0,1)</f>
        <v>5</v>
      </c>
      <c r="K22" s="80">
        <f>IF(J22=0,"-",IF(J22&gt;8,E22/8,E22/J22))</f>
        <v>176.6</v>
      </c>
      <c r="L22" s="81">
        <f>IF(OR(H22=0,J22=0),"-",H22/J22)</f>
        <v>176.6</v>
      </c>
      <c r="M22" s="46"/>
      <c r="N22" s="31">
        <f>IF(M22&gt;0,VLOOKUP(M22,'Начисление очков'!$L$4:$M$68,2,FALSE),0)</f>
        <v>0</v>
      </c>
      <c r="O22" s="35"/>
      <c r="P22" s="28">
        <f>IF(O22&gt;0,VLOOKUP(O22,'Начисление очков'!$G$4:$H$68,2,FALSE),0)</f>
        <v>0</v>
      </c>
      <c r="Q22" s="34"/>
      <c r="R22" s="31">
        <f>VLOOKUP(Q22,'Начисление очков'!$V$4:$W$68,2,FALSE)</f>
        <v>0</v>
      </c>
      <c r="S22" s="35"/>
      <c r="T22" s="28">
        <f>VLOOKUP(S22,'Начисление очков'!$Q$4:$R$68,2,FALSE)</f>
        <v>0</v>
      </c>
      <c r="U22" s="35"/>
      <c r="V22" s="28">
        <f>VLOOKUP(U22,'Начисление очков'!$Q$4:$R$68,2,FALSE)</f>
        <v>0</v>
      </c>
      <c r="W22" s="34"/>
      <c r="X22" s="31">
        <f>VLOOKUP(W22,'Начисление очков'!$V$4:$W$68,2,FALSE)</f>
        <v>0</v>
      </c>
      <c r="Y22" s="35"/>
      <c r="Z22" s="28">
        <f>IF(Y22&gt;0,VLOOKUP(Y22,'Начисление очков'!$G$4:$H$68,2,FALSE),0)</f>
        <v>0</v>
      </c>
      <c r="AA22" s="56"/>
      <c r="AB22" s="57">
        <f>IF(AA22&gt;0,VLOOKUP(AA22,'Начисление очков'!$B$4:$C$68,2,FALSE),0)</f>
        <v>0</v>
      </c>
      <c r="AC22" s="35"/>
      <c r="AD22" s="28">
        <f>IF(AC22&gt;0,VLOOKUP(AC22,'Начисление очков'!$G$4:$H$68,2,FALSE),0)</f>
        <v>0</v>
      </c>
      <c r="AE22" s="34"/>
      <c r="AF22" s="31">
        <f>VLOOKUP(AE22,'Начисление очков'!$V$4:$W$68,2,FALSE)</f>
        <v>0</v>
      </c>
      <c r="AG22" s="6"/>
      <c r="AH22" s="6">
        <f>IF(AG22&gt;0,VLOOKUP(AG22,'Начисление очков'!$B$4:$C$68,2,FALSE),0)</f>
        <v>0</v>
      </c>
      <c r="AI22" s="46">
        <v>8</v>
      </c>
      <c r="AJ22" s="34">
        <f>IF(AI22&gt;0,VLOOKUP(AI22,'Начисление очков'!$B$4:$C$68,2,FALSE),0)</f>
        <v>180</v>
      </c>
      <c r="AK22" s="6"/>
      <c r="AL22" s="28">
        <f>VLOOKUP(AK22,'Начисление очков'!$V$4:$W$68,2,FALSE)</f>
        <v>0</v>
      </c>
      <c r="AM22" s="34"/>
      <c r="AN22" s="31">
        <f>IF(AM22&gt;0,VLOOKUP(AM22,'Начисление очков'!$G$4:$H$68,2,FALSE),0)</f>
        <v>0</v>
      </c>
      <c r="AO22" s="35"/>
      <c r="AP22" s="107">
        <f>VLOOKUP(AO22,'Начисление очков'!$L$4:$M$68,2,FALSE)</f>
        <v>0</v>
      </c>
      <c r="AQ22" s="34">
        <v>4</v>
      </c>
      <c r="AR22" s="31">
        <f>VLOOKUP(AQ22,'Начисление очков'!$G$4:$H$68,2,FALSE)</f>
        <v>215</v>
      </c>
      <c r="AS22" s="35"/>
      <c r="AT22" s="28">
        <f>VLOOKUP(AS22,'Начисление очков'!$L$4:$M$68,2,FALSE)</f>
        <v>0</v>
      </c>
      <c r="AU22" s="56"/>
      <c r="AV22" s="57">
        <f>VLOOKUP(AU22,'Начисление очков'!$Q$4:$R$68,2,FALSE)</f>
        <v>0</v>
      </c>
      <c r="AW22" s="35">
        <v>8</v>
      </c>
      <c r="AX22" s="28">
        <f>VLOOKUP(AW22,'Начисление очков'!$Q$4:$R$68,2,FALSE)</f>
        <v>38</v>
      </c>
      <c r="AY22" s="46">
        <v>3</v>
      </c>
      <c r="AZ22" s="31">
        <f>IF(AY22&gt;0,VLOOKUP(AY22,'Начисление очков'!$Q$4:$R$68,2,FALSE),0)</f>
        <v>90</v>
      </c>
      <c r="BA22" s="6">
        <v>1</v>
      </c>
      <c r="BB22" s="28">
        <f>VLOOKUP(BA22,'Начисление очков'!$L$4:$M$68,2,FALSE)</f>
        <v>360</v>
      </c>
      <c r="BC22" s="46"/>
      <c r="BD22" s="34">
        <f>IF(BC22&gt;0,VLOOKUP(BC22,'Начисление очков'!$B$4:$C$68,2,FALSE),0)</f>
        <v>0</v>
      </c>
      <c r="BE22" s="35"/>
      <c r="BF22" s="28">
        <f>IF(BE22&gt;0,VLOOKUP(BE22,'Начисление очков'!$G$4:$H$68,2,FALSE),0)</f>
        <v>0</v>
      </c>
      <c r="BG22" s="223"/>
      <c r="BH22" s="222">
        <f>IF(BG22&gt;0,VLOOKUP(BG22,'Начисление очков'!$L$4:$M$68,2,FALSE),0)</f>
        <v>0</v>
      </c>
      <c r="BI22" s="87">
        <v>883</v>
      </c>
      <c r="BJ22" s="88">
        <v>883</v>
      </c>
      <c r="BK22" s="88">
        <v>14</v>
      </c>
      <c r="BM22" s="24" t="e">
        <f>IF(#REF!=0,0,1)</f>
        <v>#REF!</v>
      </c>
    </row>
    <row r="23" spans="1:65" s="2" customFormat="1" ht="15.9" customHeight="1" x14ac:dyDescent="0.3">
      <c r="A23" s="25"/>
      <c r="B23" s="66" t="s">
        <v>48</v>
      </c>
      <c r="C23" s="67">
        <f>C22+1</f>
        <v>14</v>
      </c>
      <c r="D23" s="114">
        <f>IF(BK23=0," ",BK23-C23)</f>
        <v>-2</v>
      </c>
      <c r="E23" s="65">
        <f>LARGE((N23,P23,R23,T23,V23,X23,Z23,AB23,AD23,AF23,AH23,AJ23,AL23,AN23,AP23,AR23,AT23,AV23,AX23,AZ23,BB23,BD23,BF23),1)+LARGE((N23,P23,R23,T23,V23,X23,Z23,AB23,AD23,AF23,AH23,AJ23,AL23,AN23,AP23,AR23,AT23,AV23,AX23,AZ23,BB23,BD23,BF23),2)+LARGE((N23,P23,R23,T23,V23,X23,Z23,AB23,AD23,AF23,AH23,AJ23,AL23,AN23,AP23,AR23,AT23,AV23,AX23,AZ23,BB23,BD23,BF23),3)+LARGE((N23,P23,R23,T23,V23,X23,Z23,AB23,AD23,AF23,AH23,AJ23,AL23,AN23,AP23,AR23,AT23,AV23,AX23,AZ23,BB23,BD23,BF23),4)+LARGE((N23,P23,R23,T23,V23,X23,Z23,AB23,AD23,AF23,AH23,AJ23,AL23,AN23,AP23,AR23,AT23,AV23,AX23,AZ23,BB23,BD23,BF23),5)+LARGE((N23,P23,R23,T23,V23,X23,Z23,AB23,AD23,AF23,AH23,AJ23,AL23,AN23,AP23,AR23,AT23,AV23,AX23,AZ23,BB23,BD23,BF23),6)+LARGE((N23,P23,R23,T23,V23,X23,Z23,AB23,AD23,AF23,AH23,AJ23,AL23,AN23,AP23,AR23,AT23,AV23,AX23,AZ23,BB23,BD23,BF23),7)+LARGE((N23,P23,R23,T23,V23,X23,Z23,AB23,AD23,AF23,AH23,AJ23,AL23,AN23,AP23,AR23,AT23,AV23,AX23,AZ23,BB23,BD23,BF23),8)</f>
        <v>798</v>
      </c>
      <c r="F23" s="74">
        <f>E23-BI23</f>
        <v>-150</v>
      </c>
      <c r="G23" s="73" t="str">
        <f>IF(SUMIF(M23:BF23,"&lt;0")&lt;&gt;0,SUMIF(M23:BF23,"&lt;0")*(-1)," ")</f>
        <v xml:space="preserve"> </v>
      </c>
      <c r="H23" s="77">
        <f>N23+P23+R23+T23+V23+X23+Z23+AB23+AD23+AF23+AH23+AJ23+AL23+AN23+AP23+AR23+AT23+AV23+AX23+AZ23+BB23+BD23+BF23</f>
        <v>798</v>
      </c>
      <c r="I23" s="74">
        <f>H23-BJ23</f>
        <v>-150</v>
      </c>
      <c r="J23" s="78">
        <f>IF(M23=0,0,1)+IF(O23=0,0,1)+IF(Q23=0,0,1)+IF(S23=0,0,1)+IF(U23=0,0,1)+IF(W23=0,0,1)+IF(Y23=0,0,1)+IF(AA23=0,0,1)+IF(AC23=0,0,1)+IF(AE23=0,0,1)+IF(AG23=0,0,1)+IF(AI23=0,0,1)+IF(AK23=0,0,1)+IF(AM23=0,0,1)+IF(AO23=0,0,1)+IF(AQ23=0,0,1)+IF(AU23=0,0,1)+IF(AS23=0,0,1)+IF(AU23=0,0,1)+IF(AW23=0,0,1)+IF(AY23=0,0,1)+IF(BA23=0,0,1)+IF(BC23=0,0,1)+IF(BE23=0,0,1)</f>
        <v>6</v>
      </c>
      <c r="K23" s="80">
        <f>IF(J23=0,"-",IF(J23&gt;8,E23/8,E23/J23))</f>
        <v>133</v>
      </c>
      <c r="L23" s="81">
        <f>IF(OR(H23=0,J23=0),"-",H23/J23)</f>
        <v>133</v>
      </c>
      <c r="M23" s="62"/>
      <c r="N23" s="31">
        <f>IF(M23&gt;0,VLOOKUP(M23,'Начисление очков'!$L$4:$M$68,2,FALSE),0)</f>
        <v>0</v>
      </c>
      <c r="O23" s="36"/>
      <c r="P23" s="28">
        <f>IF(O23&gt;0,VLOOKUP(O23,'Начисление очков'!$G$4:$H$68,2,FALSE),0)</f>
        <v>0</v>
      </c>
      <c r="Q23" s="33"/>
      <c r="R23" s="31">
        <f>VLOOKUP(Q23,'Начисление очков'!$V$4:$W$68,2,FALSE)</f>
        <v>0</v>
      </c>
      <c r="S23" s="36"/>
      <c r="T23" s="28">
        <f>VLOOKUP(S23,'Начисление очков'!$Q$4:$R$68,2,FALSE)</f>
        <v>0</v>
      </c>
      <c r="U23" s="36"/>
      <c r="V23" s="28">
        <f>VLOOKUP(U23,'Начисление очков'!$Q$4:$R$68,2,FALSE)</f>
        <v>0</v>
      </c>
      <c r="W23" s="33"/>
      <c r="X23" s="31">
        <f>VLOOKUP(W23,'Начисление очков'!$V$4:$W$68,2,FALSE)</f>
        <v>0</v>
      </c>
      <c r="Y23" s="36">
        <v>16</v>
      </c>
      <c r="Z23" s="28">
        <f>IF(Y23&gt;0,VLOOKUP(Y23,'Начисление очков'!$G$4:$H$68,2,FALSE),0)</f>
        <v>55</v>
      </c>
      <c r="AA23" s="56">
        <v>16</v>
      </c>
      <c r="AB23" s="57">
        <f>IF(AA23&gt;0,VLOOKUP(AA23,'Начисление очков'!$B$4:$C$68,2,FALSE),0)</f>
        <v>90</v>
      </c>
      <c r="AC23" s="36"/>
      <c r="AD23" s="28">
        <f>IF(AC23&gt;0,VLOOKUP(AC23,'Начисление очков'!$G$4:$H$68,2,FALSE),0)</f>
        <v>0</v>
      </c>
      <c r="AE23" s="33"/>
      <c r="AF23" s="31">
        <f>VLOOKUP(AE23,'Начисление очков'!$V$4:$W$68,2,FALSE)</f>
        <v>0</v>
      </c>
      <c r="AG23" s="52"/>
      <c r="AH23" s="6">
        <f>IF(AG23&gt;0,VLOOKUP(AG23,'Начисление очков'!$B$4:$C$68,2,FALSE),0)</f>
        <v>0</v>
      </c>
      <c r="AI23" s="46"/>
      <c r="AJ23" s="34">
        <f>IF(AI23&gt;0,VLOOKUP(AI23,'Начисление очков'!$B$4:$C$68,2,FALSE),0)</f>
        <v>0</v>
      </c>
      <c r="AK23" s="52"/>
      <c r="AL23" s="28">
        <f>VLOOKUP(AK23,'Начисление очков'!$V$4:$W$68,2,FALSE)</f>
        <v>0</v>
      </c>
      <c r="AM23" s="33">
        <v>8</v>
      </c>
      <c r="AN23" s="31">
        <f>IF(AM23&gt;0,VLOOKUP(AM23,'Начисление очков'!$G$4:$H$68,2,FALSE),0)</f>
        <v>110</v>
      </c>
      <c r="AO23" s="36">
        <v>2</v>
      </c>
      <c r="AP23" s="107">
        <f>VLOOKUP(AO23,'Начисление очков'!$L$4:$M$68,2,FALSE)</f>
        <v>215</v>
      </c>
      <c r="AQ23" s="33">
        <v>3</v>
      </c>
      <c r="AR23" s="31">
        <f>VLOOKUP(AQ23,'Начисление очков'!$G$4:$H$68,2,FALSE)</f>
        <v>250</v>
      </c>
      <c r="AS23" s="36"/>
      <c r="AT23" s="28">
        <f>VLOOKUP(AS23,'Начисление очков'!$L$4:$M$68,2,FALSE)</f>
        <v>0</v>
      </c>
      <c r="AU23" s="99"/>
      <c r="AV23" s="57">
        <f>VLOOKUP(AU23,'Начисление очков'!$Q$4:$R$68,2,FALSE)</f>
        <v>0</v>
      </c>
      <c r="AW23" s="36"/>
      <c r="AX23" s="28">
        <f>VLOOKUP(AW23,'Начисление очков'!$Q$4:$R$68,2,FALSE)</f>
        <v>0</v>
      </c>
      <c r="AY23" s="62"/>
      <c r="AZ23" s="31">
        <f>IF(AY23&gt;0,VLOOKUP(AY23,'Начисление очков'!$Q$4:$R$68,2,FALSE),0)</f>
        <v>0</v>
      </c>
      <c r="BA23" s="52">
        <v>6</v>
      </c>
      <c r="BB23" s="28">
        <f>VLOOKUP(BA23,'Начисление очков'!$L$4:$M$68,2,FALSE)</f>
        <v>78</v>
      </c>
      <c r="BC23" s="46"/>
      <c r="BD23" s="34">
        <f>IF(BC23&gt;0,VLOOKUP(BC23,'Начисление очков'!$B$4:$C$68,2,FALSE),0)</f>
        <v>0</v>
      </c>
      <c r="BE23" s="36"/>
      <c r="BF23" s="28">
        <f>IF(BE23&gt;0,VLOOKUP(BE23,'Начисление очков'!$G$4:$H$68,2,FALSE),0)</f>
        <v>0</v>
      </c>
      <c r="BG23" s="224">
        <v>3</v>
      </c>
      <c r="BH23" s="222">
        <f>IF(BG23&gt;0,VLOOKUP(BG23,'Начисление очков'!$L$4:$M$68,2,FALSE),0)</f>
        <v>150</v>
      </c>
      <c r="BI23" s="87">
        <v>948</v>
      </c>
      <c r="BJ23" s="88">
        <v>948</v>
      </c>
      <c r="BK23" s="88">
        <v>12</v>
      </c>
      <c r="BM23" s="24" t="e">
        <f>IF(#REF!=0,0,1)</f>
        <v>#REF!</v>
      </c>
    </row>
    <row r="24" spans="1:65" s="2" customFormat="1" ht="15.9" customHeight="1" x14ac:dyDescent="0.3">
      <c r="A24" s="25"/>
      <c r="B24" s="66" t="s">
        <v>7</v>
      </c>
      <c r="C24" s="67">
        <f>C23+1</f>
        <v>15</v>
      </c>
      <c r="D24" s="114">
        <f>IF(BK24=0," ",BK24-C24)</f>
        <v>0</v>
      </c>
      <c r="E24" s="65">
        <f>LARGE((N24,P24,R24,T24,V24,X24,Z24,AB24,AD24,AF24,AH24,AJ24,AL24,AN24,AP24,AR24,AT24,AV24,AX24,AZ24,BB24,BD24,BF24),1)+LARGE((N24,P24,R24,T24,V24,X24,Z24,AB24,AD24,AF24,AH24,AJ24,AL24,AN24,AP24,AR24,AT24,AV24,AX24,AZ24,BB24,BD24,BF24),2)+LARGE((N24,P24,R24,T24,V24,X24,Z24,AB24,AD24,AF24,AH24,AJ24,AL24,AN24,AP24,AR24,AT24,AV24,AX24,AZ24,BB24,BD24,BF24),3)+LARGE((N24,P24,R24,T24,V24,X24,Z24,AB24,AD24,AF24,AH24,AJ24,AL24,AN24,AP24,AR24,AT24,AV24,AX24,AZ24,BB24,BD24,BF24),4)+LARGE((N24,P24,R24,T24,V24,X24,Z24,AB24,AD24,AF24,AH24,AJ24,AL24,AN24,AP24,AR24,AT24,AV24,AX24,AZ24,BB24,BD24,BF24),5)+LARGE((N24,P24,R24,T24,V24,X24,Z24,AB24,AD24,AF24,AH24,AJ24,AL24,AN24,AP24,AR24,AT24,AV24,AX24,AZ24,BB24,BD24,BF24),6)+LARGE((N24,P24,R24,T24,V24,X24,Z24,AB24,AD24,AF24,AH24,AJ24,AL24,AN24,AP24,AR24,AT24,AV24,AX24,AZ24,BB24,BD24,BF24),7)+LARGE((N24,P24,R24,T24,V24,X24,Z24,AB24,AD24,AF24,AH24,AJ24,AL24,AN24,AP24,AR24,AT24,AV24,AX24,AZ24,BB24,BD24,BF24),8)</f>
        <v>775</v>
      </c>
      <c r="F24" s="74">
        <f>E24-BI24</f>
        <v>0</v>
      </c>
      <c r="G24" s="73" t="str">
        <f>IF(SUMIF(M24:BF24,"&lt;0")&lt;&gt;0,SUMIF(M24:BF24,"&lt;0")*(-1)," ")</f>
        <v xml:space="preserve"> </v>
      </c>
      <c r="H24" s="77">
        <f>N24+P24+R24+T24+V24+X24+Z24+AB24+AD24+AF24+AH24+AJ24+AL24+AN24+AP24+AR24+AT24+AV24+AX24+AZ24+BB24+BD24+BF24</f>
        <v>985</v>
      </c>
      <c r="I24" s="74">
        <f>H24-BJ24</f>
        <v>0</v>
      </c>
      <c r="J24" s="78">
        <f>IF(M24=0,0,1)+IF(O24=0,0,1)+IF(Q24=0,0,1)+IF(S24=0,0,1)+IF(U24=0,0,1)+IF(W24=0,0,1)+IF(Y24=0,0,1)+IF(AA24=0,0,1)+IF(AC24=0,0,1)+IF(AE24=0,0,1)+IF(AG24=0,0,1)+IF(AI24=0,0,1)+IF(AK24=0,0,1)+IF(AM24=0,0,1)+IF(AO24=0,0,1)+IF(AQ24=0,0,1)+IF(AU24=0,0,1)+IF(AS24=0,0,1)+IF(AU24=0,0,1)+IF(AW24=0,0,1)+IF(AY24=0,0,1)+IF(BA24=0,0,1)+IF(BC24=0,0,1)+IF(BE24=0,0,1)</f>
        <v>13</v>
      </c>
      <c r="K24" s="80">
        <f>IF(J24=0,"-",IF(J24&gt;8,E24/8,E24/J24))</f>
        <v>96.875</v>
      </c>
      <c r="L24" s="81">
        <f>IF(OR(H24=0,J24=0),"-",H24/J24)</f>
        <v>75.769230769230774</v>
      </c>
      <c r="M24" s="46">
        <v>8</v>
      </c>
      <c r="N24" s="31">
        <f>IF(M24&gt;0,VLOOKUP(M24,'Начисление очков'!$L$4:$M$68,2,FALSE),0)</f>
        <v>65</v>
      </c>
      <c r="O24" s="35">
        <v>9</v>
      </c>
      <c r="P24" s="28">
        <f>IF(O24&gt;0,VLOOKUP(O24,'Начисление очков'!$G$4:$H$68,2,FALSE),0)</f>
        <v>90</v>
      </c>
      <c r="Q24" s="34"/>
      <c r="R24" s="31">
        <f>VLOOKUP(Q24,'Начисление очков'!$V$4:$W$68,2,FALSE)</f>
        <v>0</v>
      </c>
      <c r="S24" s="35"/>
      <c r="T24" s="28">
        <f>VLOOKUP(S24,'Начисление очков'!$Q$4:$R$68,2,FALSE)</f>
        <v>0</v>
      </c>
      <c r="U24" s="35"/>
      <c r="V24" s="28">
        <f>VLOOKUP(U24,'Начисление очков'!$Q$4:$R$68,2,FALSE)</f>
        <v>0</v>
      </c>
      <c r="W24" s="34"/>
      <c r="X24" s="31">
        <f>VLOOKUP(W24,'Начисление очков'!$V$4:$W$68,2,FALSE)</f>
        <v>0</v>
      </c>
      <c r="Y24" s="35">
        <v>16</v>
      </c>
      <c r="Z24" s="28">
        <f>IF(Y24&gt;0,VLOOKUP(Y24,'Начисление очков'!$G$4:$H$68,2,FALSE),0)</f>
        <v>55</v>
      </c>
      <c r="AA24" s="56">
        <v>12</v>
      </c>
      <c r="AB24" s="57">
        <f>IF(AA24&gt;0,VLOOKUP(AA24,'Начисление очков'!$B$4:$C$68,2,FALSE),0)</f>
        <v>110</v>
      </c>
      <c r="AC24" s="35">
        <v>8</v>
      </c>
      <c r="AD24" s="28">
        <f>IF(AC24&gt;0,VLOOKUP(AC24,'Начисление очков'!$G$4:$H$68,2,FALSE),0)</f>
        <v>110</v>
      </c>
      <c r="AE24" s="34"/>
      <c r="AF24" s="31">
        <f>VLOOKUP(AE24,'Начисление очков'!$V$4:$W$68,2,FALSE)</f>
        <v>0</v>
      </c>
      <c r="AG24" s="6">
        <v>8</v>
      </c>
      <c r="AH24" s="6">
        <f>IF(AG24&gt;0,VLOOKUP(AG24,'Начисление очков'!$B$4:$C$68,2,FALSE),0)</f>
        <v>180</v>
      </c>
      <c r="AI24" s="46">
        <v>16</v>
      </c>
      <c r="AJ24" s="34">
        <f>IF(AI24&gt;0,VLOOKUP(AI24,'Начисление очков'!$B$4:$C$68,2,FALSE),0)</f>
        <v>90</v>
      </c>
      <c r="AK24" s="6"/>
      <c r="AL24" s="28">
        <f>VLOOKUP(AK24,'Начисление очков'!$V$4:$W$68,2,FALSE)</f>
        <v>0</v>
      </c>
      <c r="AM24" s="34">
        <v>12</v>
      </c>
      <c r="AN24" s="31">
        <f>IF(AM24&gt;0,VLOOKUP(AM24,'Начисление очков'!$G$4:$H$68,2,FALSE),0)</f>
        <v>65</v>
      </c>
      <c r="AO24" s="35">
        <v>9</v>
      </c>
      <c r="AP24" s="107">
        <f>VLOOKUP(AO24,'Начисление очков'!$L$4:$M$68,2,FALSE)</f>
        <v>50</v>
      </c>
      <c r="AQ24" s="34">
        <v>12</v>
      </c>
      <c r="AR24" s="31">
        <f>VLOOKUP(AQ24,'Начисление очков'!$G$4:$H$68,2,FALSE)</f>
        <v>65</v>
      </c>
      <c r="AS24" s="35">
        <v>16</v>
      </c>
      <c r="AT24" s="28">
        <f>VLOOKUP(AS24,'Начисление очков'!$L$4:$M$68,2,FALSE)</f>
        <v>32</v>
      </c>
      <c r="AU24" s="56"/>
      <c r="AV24" s="57">
        <f>VLOOKUP(AU24,'Начисление очков'!$Q$4:$R$68,2,FALSE)</f>
        <v>0</v>
      </c>
      <c r="AW24" s="35"/>
      <c r="AX24" s="28">
        <f>VLOOKUP(AW24,'Начисление очков'!$Q$4:$R$68,2,FALSE)</f>
        <v>0</v>
      </c>
      <c r="AY24" s="46">
        <v>24</v>
      </c>
      <c r="AZ24" s="31">
        <f>IF(AY24&gt;0,VLOOKUP(AY24,'Начисление очков'!$Q$4:$R$68,2,FALSE),0)</f>
        <v>8</v>
      </c>
      <c r="BA24" s="6"/>
      <c r="BB24" s="28">
        <f>VLOOKUP(BA24,'Начисление очков'!$L$4:$M$68,2,FALSE)</f>
        <v>0</v>
      </c>
      <c r="BC24" s="46">
        <v>18</v>
      </c>
      <c r="BD24" s="34">
        <f>IF(BC24&gt;0,VLOOKUP(BC24,'Начисление очков'!$B$4:$C$68,2,FALSE),0)</f>
        <v>65</v>
      </c>
      <c r="BE24" s="35"/>
      <c r="BF24" s="28">
        <f>IF(BE24&gt;0,VLOOKUP(BE24,'Начисление очков'!$G$4:$H$68,2,FALSE),0)</f>
        <v>0</v>
      </c>
      <c r="BG24" s="223">
        <v>8</v>
      </c>
      <c r="BH24" s="222">
        <f>IF(BG24&gt;0,VLOOKUP(BG24,'Начисление очков'!$L$4:$M$68,2,FALSE),0)</f>
        <v>65</v>
      </c>
      <c r="BI24" s="87">
        <v>775</v>
      </c>
      <c r="BJ24" s="88">
        <v>985</v>
      </c>
      <c r="BK24" s="88">
        <v>15</v>
      </c>
      <c r="BM24" s="24" t="e">
        <f>IF(#REF!=0,0,1)</f>
        <v>#REF!</v>
      </c>
    </row>
    <row r="25" spans="1:65" s="2" customFormat="1" ht="15.9" customHeight="1" x14ac:dyDescent="0.3">
      <c r="A25" s="25"/>
      <c r="B25" s="66" t="s">
        <v>111</v>
      </c>
      <c r="C25" s="67">
        <f>C24+1</f>
        <v>16</v>
      </c>
      <c r="D25" s="114">
        <f>IF(BK25=0," ",BK25-C25)</f>
        <v>0</v>
      </c>
      <c r="E25" s="65">
        <f>LARGE((N25,P25,R25,T25,V25,X25,Z25,AB25,AD25,AF25,AH25,AJ25,AL25,AN25,AP25,AR25,AT25,AV25,AX25,AZ25,BB25,BD25,BF25),1)+LARGE((N25,P25,R25,T25,V25,X25,Z25,AB25,AD25,AF25,AH25,AJ25,AL25,AN25,AP25,AR25,AT25,AV25,AX25,AZ25,BB25,BD25,BF25),2)+LARGE((N25,P25,R25,T25,V25,X25,Z25,AB25,AD25,AF25,AH25,AJ25,AL25,AN25,AP25,AR25,AT25,AV25,AX25,AZ25,BB25,BD25,BF25),3)+LARGE((N25,P25,R25,T25,V25,X25,Z25,AB25,AD25,AF25,AH25,AJ25,AL25,AN25,AP25,AR25,AT25,AV25,AX25,AZ25,BB25,BD25,BF25),4)+LARGE((N25,P25,R25,T25,V25,X25,Z25,AB25,AD25,AF25,AH25,AJ25,AL25,AN25,AP25,AR25,AT25,AV25,AX25,AZ25,BB25,BD25,BF25),5)+LARGE((N25,P25,R25,T25,V25,X25,Z25,AB25,AD25,AF25,AH25,AJ25,AL25,AN25,AP25,AR25,AT25,AV25,AX25,AZ25,BB25,BD25,BF25),6)+LARGE((N25,P25,R25,T25,V25,X25,Z25,AB25,AD25,AF25,AH25,AJ25,AL25,AN25,AP25,AR25,AT25,AV25,AX25,AZ25,BB25,BD25,BF25),7)+LARGE((N25,P25,R25,T25,V25,X25,Z25,AB25,AD25,AF25,AH25,AJ25,AL25,AN25,AP25,AR25,AT25,AV25,AX25,AZ25,BB25,BD25,BF25),8)</f>
        <v>768</v>
      </c>
      <c r="F25" s="74">
        <f>E25-BI25</f>
        <v>0</v>
      </c>
      <c r="G25" s="73" t="str">
        <f>IF(SUMIF(M25:BF25,"&lt;0")&lt;&gt;0,SUMIF(M25:BF25,"&lt;0")*(-1)," ")</f>
        <v xml:space="preserve"> </v>
      </c>
      <c r="H25" s="77">
        <f>N25+P25+R25+T25+V25+X25+Z25+AB25+AD25+AF25+AH25+AJ25+AL25+AN25+AP25+AR25+AT25+AV25+AX25+AZ25+BB25+BD25+BF25</f>
        <v>911</v>
      </c>
      <c r="I25" s="74">
        <f>H25-BJ25</f>
        <v>10</v>
      </c>
      <c r="J25" s="78">
        <f>IF(M25=0,0,1)+IF(O25=0,0,1)+IF(Q25=0,0,1)+IF(S25=0,0,1)+IF(U25=0,0,1)+IF(W25=0,0,1)+IF(Y25=0,0,1)+IF(AA25=0,0,1)+IF(AC25=0,0,1)+IF(AE25=0,0,1)+IF(AG25=0,0,1)+IF(AI25=0,0,1)+IF(AK25=0,0,1)+IF(AM25=0,0,1)+IF(AO25=0,0,1)+IF(AQ25=0,0,1)+IF(AU25=0,0,1)+IF(AS25=0,0,1)+IF(AU25=0,0,1)+IF(AW25=0,0,1)+IF(AY25=0,0,1)+IF(BA25=0,0,1)+IF(BC25=0,0,1)+IF(BE25=0,0,1)</f>
        <v>17</v>
      </c>
      <c r="K25" s="80">
        <f>IF(J25=0,"-",IF(J25&gt;8,E25/8,E25/J25))</f>
        <v>96</v>
      </c>
      <c r="L25" s="81">
        <f>IF(OR(H25=0,J25=0),"-",H25/J25)</f>
        <v>53.588235294117645</v>
      </c>
      <c r="M25" s="46">
        <v>32</v>
      </c>
      <c r="N25" s="31">
        <f>IF(M25&gt;0,VLOOKUP(M25,'Начисление очков'!$L$4:$M$68,2,FALSE),0)</f>
        <v>10</v>
      </c>
      <c r="O25" s="35"/>
      <c r="P25" s="28">
        <f>IF(O25&gt;0,VLOOKUP(O25,'Начисление очков'!$G$4:$H$68,2,FALSE),0)</f>
        <v>0</v>
      </c>
      <c r="Q25" s="34"/>
      <c r="R25" s="31">
        <f>VLOOKUP(Q25,'Начисление очков'!$V$4:$W$68,2,FALSE)</f>
        <v>0</v>
      </c>
      <c r="S25" s="35">
        <v>3</v>
      </c>
      <c r="T25" s="28">
        <f>VLOOKUP(S25,'Начисление очков'!$Q$4:$R$68,2,FALSE)</f>
        <v>90</v>
      </c>
      <c r="U25" s="35"/>
      <c r="V25" s="28">
        <f>VLOOKUP(U25,'Начисление очков'!$Q$4:$R$68,2,FALSE)</f>
        <v>0</v>
      </c>
      <c r="W25" s="34"/>
      <c r="X25" s="31">
        <f>VLOOKUP(W25,'Начисление очков'!$V$4:$W$68,2,FALSE)</f>
        <v>0</v>
      </c>
      <c r="Y25" s="35">
        <v>24</v>
      </c>
      <c r="Z25" s="28">
        <f>IF(Y25&gt;0,VLOOKUP(Y25,'Начисление очков'!$G$4:$H$68,2,FALSE),0)</f>
        <v>21</v>
      </c>
      <c r="AA25" s="56">
        <v>8</v>
      </c>
      <c r="AB25" s="57">
        <f>IF(AA25&gt;0,VLOOKUP(AA25,'Начисление очков'!$B$4:$C$68,2,FALSE),0)</f>
        <v>180</v>
      </c>
      <c r="AC25" s="35">
        <v>16</v>
      </c>
      <c r="AD25" s="28">
        <f>IF(AC25&gt;0,VLOOKUP(AC25,'Начисление очков'!$G$4:$H$68,2,FALSE),0)</f>
        <v>55</v>
      </c>
      <c r="AE25" s="34"/>
      <c r="AF25" s="31">
        <f>VLOOKUP(AE25,'Начисление очков'!$V$4:$W$68,2,FALSE)</f>
        <v>0</v>
      </c>
      <c r="AG25" s="6">
        <v>9</v>
      </c>
      <c r="AH25" s="6">
        <f>IF(AG25&gt;0,VLOOKUP(AG25,'Начисление очков'!$B$4:$C$68,2,FALSE),0)</f>
        <v>145</v>
      </c>
      <c r="AI25" s="46">
        <v>24</v>
      </c>
      <c r="AJ25" s="34">
        <f>IF(AI25&gt;0,VLOOKUP(AI25,'Начисление очков'!$B$4:$C$68,2,FALSE),0)</f>
        <v>35</v>
      </c>
      <c r="AK25" s="6">
        <v>1</v>
      </c>
      <c r="AL25" s="28">
        <f>VLOOKUP(AK25,'Начисление очков'!$V$4:$W$68,2,FALSE)</f>
        <v>50</v>
      </c>
      <c r="AM25" s="34">
        <v>6</v>
      </c>
      <c r="AN25" s="31">
        <f>IF(AM25&gt;0,VLOOKUP(AM25,'Начисление очков'!$G$4:$H$68,2,FALSE),0)</f>
        <v>130</v>
      </c>
      <c r="AO25" s="35">
        <v>6</v>
      </c>
      <c r="AP25" s="107">
        <f>VLOOKUP(AO25,'Начисление очков'!$L$4:$M$68,2,FALSE)</f>
        <v>78</v>
      </c>
      <c r="AQ25" s="34">
        <v>20</v>
      </c>
      <c r="AR25" s="31">
        <f>VLOOKUP(AQ25,'Начисление очков'!$G$4:$H$68,2,FALSE)</f>
        <v>27</v>
      </c>
      <c r="AS25" s="35">
        <v>34</v>
      </c>
      <c r="AT25" s="28">
        <f>VLOOKUP(AS25,'Начисление очков'!$L$4:$M$68,2,FALSE)</f>
        <v>8</v>
      </c>
      <c r="AU25" s="56">
        <v>17</v>
      </c>
      <c r="AV25" s="57">
        <f>VLOOKUP(AU25,'Начисление очков'!$Q$4:$R$68,2,FALSE)</f>
        <v>17</v>
      </c>
      <c r="AW25" s="35">
        <v>17</v>
      </c>
      <c r="AX25" s="28">
        <f>VLOOKUP(AW25,'Начисление очков'!$Q$4:$R$68,2,FALSE)</f>
        <v>17</v>
      </c>
      <c r="AY25" s="46">
        <v>24</v>
      </c>
      <c r="AZ25" s="31">
        <f>IF(AY25&gt;0,VLOOKUP(AY25,'Начисление очков'!$Q$4:$R$68,2,FALSE),0)</f>
        <v>8</v>
      </c>
      <c r="BA25" s="6">
        <v>12</v>
      </c>
      <c r="BB25" s="28">
        <f>VLOOKUP(BA25,'Начисление очков'!$L$4:$M$68,2,FALSE)</f>
        <v>40</v>
      </c>
      <c r="BC25" s="46"/>
      <c r="BD25" s="34">
        <f>IF(BC25&gt;0,VLOOKUP(BC25,'Начисление очков'!$B$4:$C$68,2,FALSE),0)</f>
        <v>0</v>
      </c>
      <c r="BE25" s="35"/>
      <c r="BF25" s="28">
        <f>IF(BE25&gt;0,VLOOKUP(BE25,'Начисление очков'!$G$4:$H$68,2,FALSE),0)</f>
        <v>0</v>
      </c>
      <c r="BG25" s="223"/>
      <c r="BH25" s="222">
        <f>IF(BG25&gt;0,VLOOKUP(BG25,'Начисление очков'!$L$4:$M$68,2,FALSE),0)</f>
        <v>0</v>
      </c>
      <c r="BI25" s="87">
        <v>768</v>
      </c>
      <c r="BJ25" s="88">
        <v>901</v>
      </c>
      <c r="BK25" s="88">
        <v>16</v>
      </c>
      <c r="BM25" s="24" t="e">
        <f>IF(#REF!=0,0,1)</f>
        <v>#REF!</v>
      </c>
    </row>
    <row r="26" spans="1:65" s="2" customFormat="1" ht="15.9" customHeight="1" x14ac:dyDescent="0.3">
      <c r="A26" s="25"/>
      <c r="B26" s="66" t="s">
        <v>63</v>
      </c>
      <c r="C26" s="67">
        <f>C25+1</f>
        <v>17</v>
      </c>
      <c r="D26" s="114">
        <f>IF(BK26=0," ",BK26-C26)</f>
        <v>0</v>
      </c>
      <c r="E26" s="65">
        <f>LARGE((N26,P26,R26,T26,V26,X26,Z26,AB26,AD26,AF26,AH26,AJ26,AL26,AN26,AP26,AR26,AT26,AV26,AX26,AZ26,BB26,BD26,BF26),1)+LARGE((N26,P26,R26,T26,V26,X26,Z26,AB26,AD26,AF26,AH26,AJ26,AL26,AN26,AP26,AR26,AT26,AV26,AX26,AZ26,BB26,BD26,BF26),2)+LARGE((N26,P26,R26,T26,V26,X26,Z26,AB26,AD26,AF26,AH26,AJ26,AL26,AN26,AP26,AR26,AT26,AV26,AX26,AZ26,BB26,BD26,BF26),3)+LARGE((N26,P26,R26,T26,V26,X26,Z26,AB26,AD26,AF26,AH26,AJ26,AL26,AN26,AP26,AR26,AT26,AV26,AX26,AZ26,BB26,BD26,BF26),4)+LARGE((N26,P26,R26,T26,V26,X26,Z26,AB26,AD26,AF26,AH26,AJ26,AL26,AN26,AP26,AR26,AT26,AV26,AX26,AZ26,BB26,BD26,BF26),5)+LARGE((N26,P26,R26,T26,V26,X26,Z26,AB26,AD26,AF26,AH26,AJ26,AL26,AN26,AP26,AR26,AT26,AV26,AX26,AZ26,BB26,BD26,BF26),6)+LARGE((N26,P26,R26,T26,V26,X26,Z26,AB26,AD26,AF26,AH26,AJ26,AL26,AN26,AP26,AR26,AT26,AV26,AX26,AZ26,BB26,BD26,BF26),7)+LARGE((N26,P26,R26,T26,V26,X26,Z26,AB26,AD26,AF26,AH26,AJ26,AL26,AN26,AP26,AR26,AT26,AV26,AX26,AZ26,BB26,BD26,BF26),8)</f>
        <v>735</v>
      </c>
      <c r="F26" s="74">
        <f>E26-BI26</f>
        <v>0</v>
      </c>
      <c r="G26" s="73" t="str">
        <f>IF(SUMIF(M26:BF26,"&lt;0")&lt;&gt;0,SUMIF(M26:BF26,"&lt;0")*(-1)," ")</f>
        <v xml:space="preserve"> </v>
      </c>
      <c r="H26" s="77">
        <f>N26+P26+R26+T26+V26+X26+Z26+AB26+AD26+AF26+AH26+AJ26+AL26+AN26+AP26+AR26+AT26+AV26+AX26+AZ26+BB26+BD26+BF26</f>
        <v>796</v>
      </c>
      <c r="I26" s="74">
        <f>H26-BJ26</f>
        <v>0</v>
      </c>
      <c r="J26" s="78">
        <f>IF(M26=0,0,1)+IF(O26=0,0,1)+IF(Q26=0,0,1)+IF(S26=0,0,1)+IF(U26=0,0,1)+IF(W26=0,0,1)+IF(Y26=0,0,1)+IF(AA26=0,0,1)+IF(AC26=0,0,1)+IF(AE26=0,0,1)+IF(AG26=0,0,1)+IF(AI26=0,0,1)+IF(AK26=0,0,1)+IF(AM26=0,0,1)+IF(AO26=0,0,1)+IF(AQ26=0,0,1)+IF(AU26=0,0,1)+IF(AS26=0,0,1)+IF(AU26=0,0,1)+IF(AW26=0,0,1)+IF(AY26=0,0,1)+IF(BA26=0,0,1)+IF(BC26=0,0,1)+IF(BE26=0,0,1)</f>
        <v>12</v>
      </c>
      <c r="K26" s="80">
        <f>IF(J26=0,"-",IF(J26&gt;8,E26/8,E26/J26))</f>
        <v>91.875</v>
      </c>
      <c r="L26" s="81">
        <f>IF(OR(H26=0,J26=0),"-",H26/J26)</f>
        <v>66.333333333333329</v>
      </c>
      <c r="M26" s="46"/>
      <c r="N26" s="31">
        <f>IF(M26&gt;0,VLOOKUP(M26,'Начисление очков'!$L$4:$M$68,2,FALSE),0)</f>
        <v>0</v>
      </c>
      <c r="O26" s="35"/>
      <c r="P26" s="28">
        <f>IF(O26&gt;0,VLOOKUP(O26,'Начисление очков'!$G$4:$H$68,2,FALSE),0)</f>
        <v>0</v>
      </c>
      <c r="Q26" s="34"/>
      <c r="R26" s="31">
        <f>VLOOKUP(Q26,'Начисление очков'!$V$4:$W$68,2,FALSE)</f>
        <v>0</v>
      </c>
      <c r="S26" s="35">
        <v>1</v>
      </c>
      <c r="T26" s="28">
        <f>VLOOKUP(S26,'Начисление очков'!$Q$4:$R$68,2,FALSE)</f>
        <v>215</v>
      </c>
      <c r="U26" s="35"/>
      <c r="V26" s="28">
        <f>VLOOKUP(U26,'Начисление очков'!$Q$4:$R$68,2,FALSE)</f>
        <v>0</v>
      </c>
      <c r="W26" s="34"/>
      <c r="X26" s="31">
        <f>VLOOKUP(W26,'Начисление очков'!$V$4:$W$68,2,FALSE)</f>
        <v>0</v>
      </c>
      <c r="Y26" s="35">
        <v>24</v>
      </c>
      <c r="Z26" s="28">
        <f>IF(Y26&gt;0,VLOOKUP(Y26,'Начисление очков'!$G$4:$H$68,2,FALSE),0)</f>
        <v>21</v>
      </c>
      <c r="AA26" s="56">
        <v>18</v>
      </c>
      <c r="AB26" s="57">
        <f>IF(AA26&gt;0,VLOOKUP(AA26,'Начисление очков'!$B$4:$C$68,2,FALSE),0)</f>
        <v>65</v>
      </c>
      <c r="AC26" s="35"/>
      <c r="AD26" s="28">
        <f>IF(AC26&gt;0,VLOOKUP(AC26,'Начисление очков'!$G$4:$H$68,2,FALSE),0)</f>
        <v>0</v>
      </c>
      <c r="AE26" s="34"/>
      <c r="AF26" s="31">
        <f>VLOOKUP(AE26,'Начисление очков'!$V$4:$W$68,2,FALSE)</f>
        <v>0</v>
      </c>
      <c r="AG26" s="6"/>
      <c r="AH26" s="6">
        <f>IF(AG26&gt;0,VLOOKUP(AG26,'Начисление очков'!$B$4:$C$68,2,FALSE),0)</f>
        <v>0</v>
      </c>
      <c r="AI26" s="46">
        <v>38</v>
      </c>
      <c r="AJ26" s="34">
        <f>IF(AI26&gt;0,VLOOKUP(AI26,'Начисление очков'!$B$4:$C$68,2,FALSE),0)</f>
        <v>17</v>
      </c>
      <c r="AK26" s="6"/>
      <c r="AL26" s="28">
        <f>VLOOKUP(AK26,'Начисление очков'!$V$4:$W$68,2,FALSE)</f>
        <v>0</v>
      </c>
      <c r="AM26" s="34"/>
      <c r="AN26" s="31">
        <f>IF(AM26&gt;0,VLOOKUP(AM26,'Начисление очков'!$G$4:$H$68,2,FALSE),0)</f>
        <v>0</v>
      </c>
      <c r="AO26" s="35"/>
      <c r="AP26" s="107">
        <f>VLOOKUP(AO26,'Начисление очков'!$L$4:$M$68,2,FALSE)</f>
        <v>0</v>
      </c>
      <c r="AQ26" s="34">
        <v>16</v>
      </c>
      <c r="AR26" s="31">
        <f>VLOOKUP(AQ26,'Начисление очков'!$G$4:$H$68,2,FALSE)</f>
        <v>55</v>
      </c>
      <c r="AS26" s="35">
        <v>8</v>
      </c>
      <c r="AT26" s="28">
        <f>VLOOKUP(AS26,'Начисление очков'!$L$4:$M$68,2,FALSE)</f>
        <v>65</v>
      </c>
      <c r="AU26" s="56">
        <v>9</v>
      </c>
      <c r="AV26" s="57">
        <f>VLOOKUP(AU26,'Начисление очков'!$Q$4:$R$68,2,FALSE)</f>
        <v>30</v>
      </c>
      <c r="AW26" s="35">
        <v>12</v>
      </c>
      <c r="AX26" s="28">
        <f>VLOOKUP(AW26,'Начисление очков'!$Q$4:$R$68,2,FALSE)</f>
        <v>23</v>
      </c>
      <c r="AY26" s="46"/>
      <c r="AZ26" s="31">
        <f>IF(AY26&gt;0,VLOOKUP(AY26,'Начисление очков'!$Q$4:$R$68,2,FALSE),0)</f>
        <v>0</v>
      </c>
      <c r="BA26" s="6">
        <v>9</v>
      </c>
      <c r="BB26" s="28">
        <f>VLOOKUP(BA26,'Начисление очков'!$L$4:$M$68,2,FALSE)</f>
        <v>50</v>
      </c>
      <c r="BC26" s="46">
        <v>9</v>
      </c>
      <c r="BD26" s="34">
        <f>IF(BC26&gt;0,VLOOKUP(BC26,'Начисление очков'!$B$4:$C$68,2,FALSE),0)</f>
        <v>145</v>
      </c>
      <c r="BE26" s="35">
        <v>8</v>
      </c>
      <c r="BF26" s="28">
        <f>IF(BE26&gt;0,VLOOKUP(BE26,'Начисление очков'!$G$4:$H$68,2,FALSE),0)</f>
        <v>110</v>
      </c>
      <c r="BG26" s="223"/>
      <c r="BH26" s="222">
        <f>IF(BG26&gt;0,VLOOKUP(BG26,'Начисление очков'!$L$4:$M$68,2,FALSE),0)</f>
        <v>0</v>
      </c>
      <c r="BI26" s="87">
        <v>735</v>
      </c>
      <c r="BJ26" s="88">
        <v>796</v>
      </c>
      <c r="BK26" s="88">
        <v>17</v>
      </c>
      <c r="BM26" s="24" t="e">
        <f>IF(#REF!=0,0,1)</f>
        <v>#REF!</v>
      </c>
    </row>
    <row r="27" spans="1:65" s="2" customFormat="1" ht="15.9" customHeight="1" x14ac:dyDescent="0.3">
      <c r="A27" s="25"/>
      <c r="B27" s="66" t="s">
        <v>53</v>
      </c>
      <c r="C27" s="67">
        <f>C26+1</f>
        <v>18</v>
      </c>
      <c r="D27" s="114">
        <f>IF(BK27=0," ",BK27-C27)</f>
        <v>0</v>
      </c>
      <c r="E27" s="65">
        <f>LARGE((N27,P27,R27,T27,V27,X27,Z27,AB27,AD27,AF27,AH27,AJ27,AL27,AN27,AP27,AR27,AT27,AV27,AX27,AZ27,BB27,BD27,BF27),1)+LARGE((N27,P27,R27,T27,V27,X27,Z27,AB27,AD27,AF27,AH27,AJ27,AL27,AN27,AP27,AR27,AT27,AV27,AX27,AZ27,BB27,BD27,BF27),2)+LARGE((N27,P27,R27,T27,V27,X27,Z27,AB27,AD27,AF27,AH27,AJ27,AL27,AN27,AP27,AR27,AT27,AV27,AX27,AZ27,BB27,BD27,BF27),3)+LARGE((N27,P27,R27,T27,V27,X27,Z27,AB27,AD27,AF27,AH27,AJ27,AL27,AN27,AP27,AR27,AT27,AV27,AX27,AZ27,BB27,BD27,BF27),4)+LARGE((N27,P27,R27,T27,V27,X27,Z27,AB27,AD27,AF27,AH27,AJ27,AL27,AN27,AP27,AR27,AT27,AV27,AX27,AZ27,BB27,BD27,BF27),5)+LARGE((N27,P27,R27,T27,V27,X27,Z27,AB27,AD27,AF27,AH27,AJ27,AL27,AN27,AP27,AR27,AT27,AV27,AX27,AZ27,BB27,BD27,BF27),6)+LARGE((N27,P27,R27,T27,V27,X27,Z27,AB27,AD27,AF27,AH27,AJ27,AL27,AN27,AP27,AR27,AT27,AV27,AX27,AZ27,BB27,BD27,BF27),7)+LARGE((N27,P27,R27,T27,V27,X27,Z27,AB27,AD27,AF27,AH27,AJ27,AL27,AN27,AP27,AR27,AT27,AV27,AX27,AZ27,BB27,BD27,BF27),8)</f>
        <v>725</v>
      </c>
      <c r="F27" s="74">
        <f>E27-BI27</f>
        <v>0</v>
      </c>
      <c r="G27" s="73">
        <f>IF(SUMIF(M27:BF27,"&lt;0")&lt;&gt;0,SUMIF(M27:BF27,"&lt;0")*(-1)," ")</f>
        <v>1</v>
      </c>
      <c r="H27" s="77">
        <f>N27+P27+R27+T27+V27+X27+Z27+AB27+AD27+AF27+AH27+AJ27+AL27+AN27+AP27+AR27+AT27+AV27+AX27+AZ27+BB27+BD27+BF27</f>
        <v>725</v>
      </c>
      <c r="I27" s="74">
        <f>H27-BJ27</f>
        <v>0</v>
      </c>
      <c r="J27" s="78">
        <f>IF(M27=0,0,1)+IF(O27=0,0,1)+IF(Q27=0,0,1)+IF(S27=0,0,1)+IF(U27=0,0,1)+IF(W27=0,0,1)+IF(Y27=0,0,1)+IF(AA27=0,0,1)+IF(AC27=0,0,1)+IF(AE27=0,0,1)+IF(AG27=0,0,1)+IF(AI27=0,0,1)+IF(AK27=0,0,1)+IF(AM27=0,0,1)+IF(AO27=0,0,1)+IF(AQ27=0,0,1)+IF(AU27=0,0,1)+IF(AS27=0,0,1)+IF(AU27=0,0,1)+IF(AW27=0,0,1)+IF(AY27=0,0,1)+IF(BA27=0,0,1)+IF(BC27=0,0,1)+IF(BE27=0,0,1)</f>
        <v>5</v>
      </c>
      <c r="K27" s="80">
        <f>IF(J27=0,"-",IF(J27&gt;8,E27/8,E27/J27))</f>
        <v>145</v>
      </c>
      <c r="L27" s="81">
        <f>IF(OR(H27=0,J27=0),"-",H27/J27)</f>
        <v>145</v>
      </c>
      <c r="M27" s="62"/>
      <c r="N27" s="31">
        <f>IF(M27&gt;0,VLOOKUP(M27,'Начисление очков'!$L$4:$M$68,2,FALSE),0)</f>
        <v>0</v>
      </c>
      <c r="O27" s="36"/>
      <c r="P27" s="28">
        <f>IF(O27&gt;0,VLOOKUP(O27,'Начисление очков'!$G$4:$H$68,2,FALSE),0)</f>
        <v>0</v>
      </c>
      <c r="Q27" s="33"/>
      <c r="R27" s="31">
        <f>VLOOKUP(Q27,'Начисление очков'!$V$4:$W$68,2,FALSE)</f>
        <v>0</v>
      </c>
      <c r="S27" s="36"/>
      <c r="T27" s="28">
        <f>VLOOKUP(S27,'Начисление очков'!$Q$4:$R$68,2,FALSE)</f>
        <v>0</v>
      </c>
      <c r="U27" s="36"/>
      <c r="V27" s="28">
        <f>VLOOKUP(U27,'Начисление очков'!$Q$4:$R$68,2,FALSE)</f>
        <v>0</v>
      </c>
      <c r="W27" s="33"/>
      <c r="X27" s="31">
        <f>VLOOKUP(W27,'Начисление очков'!$V$4:$W$68,2,FALSE)</f>
        <v>0</v>
      </c>
      <c r="Y27" s="36">
        <v>6</v>
      </c>
      <c r="Z27" s="28">
        <f>IF(Y27&gt;0,VLOOKUP(Y27,'Начисление очков'!$G$4:$H$68,2,FALSE),0)</f>
        <v>130</v>
      </c>
      <c r="AA27" s="56">
        <v>-1</v>
      </c>
      <c r="AB27" s="57">
        <f>IF(AA27&gt;0,VLOOKUP(AA27,'Начисление очков'!$B$4:$C$68,2,FALSE),0)</f>
        <v>0</v>
      </c>
      <c r="AC27" s="36"/>
      <c r="AD27" s="28">
        <f>IF(AC27&gt;0,VLOOKUP(AC27,'Начисление очков'!$G$4:$H$68,2,FALSE),0)</f>
        <v>0</v>
      </c>
      <c r="AE27" s="33"/>
      <c r="AF27" s="31">
        <f>VLOOKUP(AE27,'Начисление очков'!$V$4:$W$68,2,FALSE)</f>
        <v>0</v>
      </c>
      <c r="AG27" s="52"/>
      <c r="AH27" s="6">
        <f>IF(AG27&gt;0,VLOOKUP(AG27,'Начисление очков'!$B$4:$C$68,2,FALSE),0)</f>
        <v>0</v>
      </c>
      <c r="AI27" s="56">
        <v>9</v>
      </c>
      <c r="AJ27" s="34">
        <f>IF(AI27&gt;0,VLOOKUP(AI27,'Начисление очков'!$B$4:$C$68,2,FALSE),0)</f>
        <v>145</v>
      </c>
      <c r="AK27" s="52"/>
      <c r="AL27" s="28">
        <f>VLOOKUP(AK27,'Начисление очков'!$V$4:$W$68,2,FALSE)</f>
        <v>0</v>
      </c>
      <c r="AM27" s="33"/>
      <c r="AN27" s="31">
        <f>IF(AM27&gt;0,VLOOKUP(AM27,'Начисление очков'!$G$4:$H$68,2,FALSE),0)</f>
        <v>0</v>
      </c>
      <c r="AO27" s="36"/>
      <c r="AP27" s="107">
        <f>VLOOKUP(AO27,'Начисление очков'!$L$4:$M$68,2,FALSE)</f>
        <v>0</v>
      </c>
      <c r="AQ27" s="33">
        <v>2</v>
      </c>
      <c r="AR27" s="31">
        <f>VLOOKUP(AQ27,'Начисление очков'!$G$4:$H$68,2,FALSE)</f>
        <v>360</v>
      </c>
      <c r="AS27" s="36">
        <v>5</v>
      </c>
      <c r="AT27" s="28">
        <f>VLOOKUP(AS27,'Начисление очков'!$L$4:$M$68,2,FALSE)</f>
        <v>90</v>
      </c>
      <c r="AU27" s="99"/>
      <c r="AV27" s="57">
        <f>VLOOKUP(AU27,'Начисление очков'!$Q$4:$R$68,2,FALSE)</f>
        <v>0</v>
      </c>
      <c r="AW27" s="36"/>
      <c r="AX27" s="28">
        <f>VLOOKUP(AW27,'Начисление очков'!$Q$4:$R$68,2,FALSE)</f>
        <v>0</v>
      </c>
      <c r="AY27" s="62"/>
      <c r="AZ27" s="31">
        <f>IF(AY27&gt;0,VLOOKUP(AY27,'Начисление очков'!$Q$4:$R$68,2,FALSE),0)</f>
        <v>0</v>
      </c>
      <c r="BA27" s="52"/>
      <c r="BB27" s="28">
        <f>VLOOKUP(BA27,'Начисление очков'!$L$4:$M$68,2,FALSE)</f>
        <v>0</v>
      </c>
      <c r="BC27" s="56"/>
      <c r="BD27" s="34">
        <f>IF(BC27&gt;0,VLOOKUP(BC27,'Начисление очков'!$B$4:$C$68,2,FALSE),0)</f>
        <v>0</v>
      </c>
      <c r="BE27" s="36"/>
      <c r="BF27" s="28">
        <f>IF(BE27&gt;0,VLOOKUP(BE27,'Начисление очков'!$G$4:$H$68,2,FALSE),0)</f>
        <v>0</v>
      </c>
      <c r="BG27" s="224"/>
      <c r="BH27" s="222">
        <f>IF(BG27&gt;0,VLOOKUP(BG27,'Начисление очков'!$L$4:$M$68,2,FALSE),0)</f>
        <v>0</v>
      </c>
      <c r="BI27" s="87">
        <v>725</v>
      </c>
      <c r="BJ27" s="88">
        <v>725</v>
      </c>
      <c r="BK27" s="88">
        <v>18</v>
      </c>
      <c r="BM27" s="24" t="e">
        <f>IF(#REF!=0,0,1)</f>
        <v>#REF!</v>
      </c>
    </row>
    <row r="28" spans="1:65" s="2" customFormat="1" ht="15.9" customHeight="1" x14ac:dyDescent="0.3">
      <c r="A28" s="25"/>
      <c r="B28" s="66" t="s">
        <v>100</v>
      </c>
      <c r="C28" s="67">
        <f>C27+1</f>
        <v>19</v>
      </c>
      <c r="D28" s="114">
        <f>IF(BK28=0," ",BK28-C28)</f>
        <v>0</v>
      </c>
      <c r="E28" s="65">
        <f>LARGE((N28,P28,R28,T28,V28,X28,Z28,AB28,AD28,AF28,AH28,AJ28,AL28,AN28,AP28,AR28,AT28,AV28,AX28,AZ28,BB28,BD28,BF28),1)+LARGE((N28,P28,R28,T28,V28,X28,Z28,AB28,AD28,AF28,AH28,AJ28,AL28,AN28,AP28,AR28,AT28,AV28,AX28,AZ28,BB28,BD28,BF28),2)+LARGE((N28,P28,R28,T28,V28,X28,Z28,AB28,AD28,AF28,AH28,AJ28,AL28,AN28,AP28,AR28,AT28,AV28,AX28,AZ28,BB28,BD28,BF28),3)+LARGE((N28,P28,R28,T28,V28,X28,Z28,AB28,AD28,AF28,AH28,AJ28,AL28,AN28,AP28,AR28,AT28,AV28,AX28,AZ28,BB28,BD28,BF28),4)+LARGE((N28,P28,R28,T28,V28,X28,Z28,AB28,AD28,AF28,AH28,AJ28,AL28,AN28,AP28,AR28,AT28,AV28,AX28,AZ28,BB28,BD28,BF28),5)+LARGE((N28,P28,R28,T28,V28,X28,Z28,AB28,AD28,AF28,AH28,AJ28,AL28,AN28,AP28,AR28,AT28,AV28,AX28,AZ28,BB28,BD28,BF28),6)+LARGE((N28,P28,R28,T28,V28,X28,Z28,AB28,AD28,AF28,AH28,AJ28,AL28,AN28,AP28,AR28,AT28,AV28,AX28,AZ28,BB28,BD28,BF28),7)+LARGE((N28,P28,R28,T28,V28,X28,Z28,AB28,AD28,AF28,AH28,AJ28,AL28,AN28,AP28,AR28,AT28,AV28,AX28,AZ28,BB28,BD28,BF28),8)</f>
        <v>718</v>
      </c>
      <c r="F28" s="74">
        <f>E28-BI28</f>
        <v>0</v>
      </c>
      <c r="G28" s="73" t="str">
        <f>IF(SUMIF(M28:BF28,"&lt;0")&lt;&gt;0,SUMIF(M28:BF28,"&lt;0")*(-1)," ")</f>
        <v xml:space="preserve"> </v>
      </c>
      <c r="H28" s="77">
        <f>N28+P28+R28+T28+V28+X28+Z28+AB28+AD28+AF28+AH28+AJ28+AL28+AN28+AP28+AR28+AT28+AV28+AX28+AZ28+BB28+BD28+BF28</f>
        <v>767</v>
      </c>
      <c r="I28" s="74">
        <f>H28-BJ28</f>
        <v>-12</v>
      </c>
      <c r="J28" s="78">
        <f>IF(M28=0,0,1)+IF(O28=0,0,1)+IF(Q28=0,0,1)+IF(S28=0,0,1)+IF(U28=0,0,1)+IF(W28=0,0,1)+IF(Y28=0,0,1)+IF(AA28=0,0,1)+IF(AC28=0,0,1)+IF(AE28=0,0,1)+IF(AG28=0,0,1)+IF(AI28=0,0,1)+IF(AK28=0,0,1)+IF(AM28=0,0,1)+IF(AO28=0,0,1)+IF(AQ28=0,0,1)+IF(AU28=0,0,1)+IF(AS28=0,0,1)+IF(AU28=0,0,1)+IF(AW28=0,0,1)+IF(AY28=0,0,1)+IF(BA28=0,0,1)+IF(BC28=0,0,1)+IF(BE28=0,0,1)</f>
        <v>11</v>
      </c>
      <c r="K28" s="80">
        <f>IF(J28=0,"-",IF(J28&gt;8,E28/8,E28/J28))</f>
        <v>89.75</v>
      </c>
      <c r="L28" s="81">
        <f>IF(OR(H28=0,J28=0),"-",H28/J28)</f>
        <v>69.727272727272734</v>
      </c>
      <c r="M28" s="46"/>
      <c r="N28" s="31">
        <f>IF(M28&gt;0,VLOOKUP(M28,'Начисление очков'!$L$4:$M$68,2,FALSE),0)</f>
        <v>0</v>
      </c>
      <c r="O28" s="35"/>
      <c r="P28" s="28">
        <f>IF(O28&gt;0,VLOOKUP(O28,'Начисление очков'!$G$4:$H$68,2,FALSE),0)</f>
        <v>0</v>
      </c>
      <c r="Q28" s="34"/>
      <c r="R28" s="31">
        <f>VLOOKUP(Q28,'Начисление очков'!$V$4:$W$68,2,FALSE)</f>
        <v>0</v>
      </c>
      <c r="S28" s="35"/>
      <c r="T28" s="28">
        <f>VLOOKUP(S28,'Начисление очков'!$Q$4:$R$68,2,FALSE)</f>
        <v>0</v>
      </c>
      <c r="U28" s="35"/>
      <c r="V28" s="28">
        <f>VLOOKUP(U28,'Начисление очков'!$Q$4:$R$68,2,FALSE)</f>
        <v>0</v>
      </c>
      <c r="W28" s="34"/>
      <c r="X28" s="31">
        <f>VLOOKUP(W28,'Начисление очков'!$V$4:$W$68,2,FALSE)</f>
        <v>0</v>
      </c>
      <c r="Y28" s="35"/>
      <c r="Z28" s="28">
        <f>IF(Y28&gt;0,VLOOKUP(Y28,'Начисление очков'!$G$4:$H$68,2,FALSE),0)</f>
        <v>0</v>
      </c>
      <c r="AA28" s="56">
        <v>16</v>
      </c>
      <c r="AB28" s="57">
        <f>IF(AA28&gt;0,VLOOKUP(AA28,'Начисление очков'!$B$4:$C$68,2,FALSE),0)</f>
        <v>90</v>
      </c>
      <c r="AC28" s="35"/>
      <c r="AD28" s="28">
        <f>IF(AC28&gt;0,VLOOKUP(AC28,'Начисление очков'!$G$4:$H$68,2,FALSE),0)</f>
        <v>0</v>
      </c>
      <c r="AE28" s="34"/>
      <c r="AF28" s="31">
        <f>VLOOKUP(AE28,'Начисление очков'!$V$4:$W$68,2,FALSE)</f>
        <v>0</v>
      </c>
      <c r="AG28" s="6">
        <v>6</v>
      </c>
      <c r="AH28" s="6">
        <f>IF(AG28&gt;0,VLOOKUP(AG28,'Начисление очков'!$B$4:$C$68,2,FALSE),0)</f>
        <v>215</v>
      </c>
      <c r="AI28" s="46">
        <v>24</v>
      </c>
      <c r="AJ28" s="34">
        <f>IF(AI28&gt;0,VLOOKUP(AI28,'Начисление очков'!$B$4:$C$68,2,FALSE),0)</f>
        <v>35</v>
      </c>
      <c r="AK28" s="6"/>
      <c r="AL28" s="28">
        <f>VLOOKUP(AK28,'Начисление очков'!$V$4:$W$68,2,FALSE)</f>
        <v>0</v>
      </c>
      <c r="AM28" s="34"/>
      <c r="AN28" s="31">
        <f>IF(AM28&gt;0,VLOOKUP(AM28,'Начисление очков'!$G$4:$H$68,2,FALSE),0)</f>
        <v>0</v>
      </c>
      <c r="AO28" s="35">
        <v>4</v>
      </c>
      <c r="AP28" s="107">
        <f>VLOOKUP(AO28,'Начисление очков'!$L$4:$M$68,2,FALSE)</f>
        <v>130</v>
      </c>
      <c r="AQ28" s="34">
        <v>9</v>
      </c>
      <c r="AR28" s="31">
        <f>VLOOKUP(AQ28,'Начисление очков'!$G$4:$H$68,2,FALSE)</f>
        <v>90</v>
      </c>
      <c r="AS28" s="35"/>
      <c r="AT28" s="28">
        <f>VLOOKUP(AS28,'Начисление очков'!$L$4:$M$68,2,FALSE)</f>
        <v>0</v>
      </c>
      <c r="AU28" s="56">
        <v>8</v>
      </c>
      <c r="AV28" s="57">
        <f>VLOOKUP(AU28,'Начисление очков'!$Q$4:$R$68,2,FALSE)</f>
        <v>38</v>
      </c>
      <c r="AW28" s="35">
        <v>9</v>
      </c>
      <c r="AX28" s="28">
        <f>VLOOKUP(AW28,'Начисление очков'!$Q$4:$R$68,2,FALSE)</f>
        <v>30</v>
      </c>
      <c r="AY28" s="46">
        <v>16</v>
      </c>
      <c r="AZ28" s="31">
        <f>IF(AY28&gt;0,VLOOKUP(AY28,'Начисление очков'!$Q$4:$R$68,2,FALSE),0)</f>
        <v>19</v>
      </c>
      <c r="BA28" s="6"/>
      <c r="BB28" s="28">
        <f>VLOOKUP(BA28,'Начисление очков'!$L$4:$M$68,2,FALSE)</f>
        <v>0</v>
      </c>
      <c r="BC28" s="46">
        <v>20</v>
      </c>
      <c r="BD28" s="34">
        <f>IF(BC28&gt;0,VLOOKUP(BC28,'Начисление очков'!$B$4:$C$68,2,FALSE),0)</f>
        <v>45</v>
      </c>
      <c r="BE28" s="35">
        <v>10</v>
      </c>
      <c r="BF28" s="28">
        <f>IF(BE28&gt;0,VLOOKUP(BE28,'Начисление очков'!$G$4:$H$68,2,FALSE),0)</f>
        <v>75</v>
      </c>
      <c r="BG28" s="223">
        <v>24</v>
      </c>
      <c r="BH28" s="222">
        <f>IF(BG28&gt;0,VLOOKUP(BG28,'Начисление очков'!$L$4:$M$68,2,FALSE),0)</f>
        <v>12</v>
      </c>
      <c r="BI28" s="87">
        <v>718</v>
      </c>
      <c r="BJ28" s="88">
        <v>779</v>
      </c>
      <c r="BK28" s="88">
        <v>19</v>
      </c>
      <c r="BM28" s="24" t="e">
        <f>IF(#REF!=0,0,1)</f>
        <v>#REF!</v>
      </c>
    </row>
    <row r="29" spans="1:65" s="2" customFormat="1" ht="15.9" customHeight="1" x14ac:dyDescent="0.3">
      <c r="A29" s="25"/>
      <c r="B29" s="66" t="s">
        <v>98</v>
      </c>
      <c r="C29" s="67">
        <f>C28+1</f>
        <v>20</v>
      </c>
      <c r="D29" s="114">
        <f>IF(BK29=0," ",BK29-C29)</f>
        <v>0</v>
      </c>
      <c r="E29" s="65">
        <f>LARGE((N29,P29,R29,T29,V29,X29,Z29,AB29,AD29,AF29,AH29,AJ29,AL29,AN29,AP29,AR29,AT29,AV29,AX29,AZ29,BB29,BD29,BF29),1)+LARGE((N29,P29,R29,T29,V29,X29,Z29,AB29,AD29,AF29,AH29,AJ29,AL29,AN29,AP29,AR29,AT29,AV29,AX29,AZ29,BB29,BD29,BF29),2)+LARGE((N29,P29,R29,T29,V29,X29,Z29,AB29,AD29,AF29,AH29,AJ29,AL29,AN29,AP29,AR29,AT29,AV29,AX29,AZ29,BB29,BD29,BF29),3)+LARGE((N29,P29,R29,T29,V29,X29,Z29,AB29,AD29,AF29,AH29,AJ29,AL29,AN29,AP29,AR29,AT29,AV29,AX29,AZ29,BB29,BD29,BF29),4)+LARGE((N29,P29,R29,T29,V29,X29,Z29,AB29,AD29,AF29,AH29,AJ29,AL29,AN29,AP29,AR29,AT29,AV29,AX29,AZ29,BB29,BD29,BF29),5)+LARGE((N29,P29,R29,T29,V29,X29,Z29,AB29,AD29,AF29,AH29,AJ29,AL29,AN29,AP29,AR29,AT29,AV29,AX29,AZ29,BB29,BD29,BF29),6)+LARGE((N29,P29,R29,T29,V29,X29,Z29,AB29,AD29,AF29,AH29,AJ29,AL29,AN29,AP29,AR29,AT29,AV29,AX29,AZ29,BB29,BD29,BF29),7)+LARGE((N29,P29,R29,T29,V29,X29,Z29,AB29,AD29,AF29,AH29,AJ29,AL29,AN29,AP29,AR29,AT29,AV29,AX29,AZ29,BB29,BD29,BF29),8)</f>
        <v>660</v>
      </c>
      <c r="F29" s="74">
        <f>E29-BI29</f>
        <v>5</v>
      </c>
      <c r="G29" s="73" t="str">
        <f>IF(SUMIF(M29:BF29,"&lt;0")&lt;&gt;0,SUMIF(M29:BF29,"&lt;0")*(-1)," ")</f>
        <v xml:space="preserve"> </v>
      </c>
      <c r="H29" s="77">
        <f>N29+P29+R29+T29+V29+X29+Z29+AB29+AD29+AF29+AH29+AJ29+AL29+AN29+AP29+AR29+AT29+AV29+AX29+AZ29+BB29+BD29+BF29</f>
        <v>750</v>
      </c>
      <c r="I29" s="74">
        <f>H29-BJ29</f>
        <v>45</v>
      </c>
      <c r="J29" s="78">
        <f>IF(M29=0,0,1)+IF(O29=0,0,1)+IF(Q29=0,0,1)+IF(S29=0,0,1)+IF(U29=0,0,1)+IF(W29=0,0,1)+IF(Y29=0,0,1)+IF(AA29=0,0,1)+IF(AC29=0,0,1)+IF(AE29=0,0,1)+IF(AG29=0,0,1)+IF(AI29=0,0,1)+IF(AK29=0,0,1)+IF(AM29=0,0,1)+IF(AO29=0,0,1)+IF(AQ29=0,0,1)+IF(AU29=0,0,1)+IF(AS29=0,0,1)+IF(AU29=0,0,1)+IF(AW29=0,0,1)+IF(AY29=0,0,1)+IF(BA29=0,0,1)+IF(BC29=0,0,1)+IF(BE29=0,0,1)</f>
        <v>11</v>
      </c>
      <c r="K29" s="80">
        <f>IF(J29=0,"-",IF(J29&gt;8,E29/8,E29/J29))</f>
        <v>82.5</v>
      </c>
      <c r="L29" s="81">
        <f>IF(OR(H29=0,J29=0),"-",H29/J29)</f>
        <v>68.181818181818187</v>
      </c>
      <c r="M29" s="46">
        <v>10</v>
      </c>
      <c r="N29" s="31">
        <f>IF(M29&gt;0,VLOOKUP(M29,'Начисление очков'!$L$4:$M$68,2,FALSE),0)</f>
        <v>45</v>
      </c>
      <c r="O29" s="35">
        <v>12</v>
      </c>
      <c r="P29" s="28">
        <f>IF(O29&gt;0,VLOOKUP(O29,'Начисление очков'!$G$4:$H$68,2,FALSE),0)</f>
        <v>65</v>
      </c>
      <c r="Q29" s="34"/>
      <c r="R29" s="31">
        <f>VLOOKUP(Q29,'Начисление очков'!$V$4:$W$68,2,FALSE)</f>
        <v>0</v>
      </c>
      <c r="S29" s="35"/>
      <c r="T29" s="28">
        <f>VLOOKUP(S29,'Начисление очков'!$Q$4:$R$68,2,FALSE)</f>
        <v>0</v>
      </c>
      <c r="U29" s="35"/>
      <c r="V29" s="28">
        <f>VLOOKUP(U29,'Начисление очков'!$Q$4:$R$68,2,FALSE)</f>
        <v>0</v>
      </c>
      <c r="W29" s="34"/>
      <c r="X29" s="31">
        <f>VLOOKUP(W29,'Начисление очков'!$V$4:$W$68,2,FALSE)</f>
        <v>0</v>
      </c>
      <c r="Y29" s="35">
        <v>12</v>
      </c>
      <c r="Z29" s="28">
        <f>IF(Y29&gt;0,VLOOKUP(Y29,'Начисление очков'!$G$4:$H$68,2,FALSE),0)</f>
        <v>65</v>
      </c>
      <c r="AA29" s="56"/>
      <c r="AB29" s="57">
        <f>IF(AA29&gt;0,VLOOKUP(AA29,'Начисление очков'!$B$4:$C$68,2,FALSE),0)</f>
        <v>0</v>
      </c>
      <c r="AC29" s="35">
        <v>16</v>
      </c>
      <c r="AD29" s="28">
        <f>IF(AC29&gt;0,VLOOKUP(AC29,'Начисление очков'!$G$4:$H$68,2,FALSE),0)</f>
        <v>55</v>
      </c>
      <c r="AE29" s="34"/>
      <c r="AF29" s="31">
        <f>VLOOKUP(AE29,'Начисление очков'!$V$4:$W$68,2,FALSE)</f>
        <v>0</v>
      </c>
      <c r="AG29" s="6">
        <v>5</v>
      </c>
      <c r="AH29" s="6">
        <f>IF(AG29&gt;0,VLOOKUP(AG29,'Начисление очков'!$B$4:$C$68,2,FALSE),0)</f>
        <v>250</v>
      </c>
      <c r="AI29" s="46">
        <v>17</v>
      </c>
      <c r="AJ29" s="34">
        <f>IF(AI29&gt;0,VLOOKUP(AI29,'Начисление очков'!$B$4:$C$68,2,FALSE),0)</f>
        <v>80</v>
      </c>
      <c r="AK29" s="6"/>
      <c r="AL29" s="28">
        <f>VLOOKUP(AK29,'Начисление очков'!$V$4:$W$68,2,FALSE)</f>
        <v>0</v>
      </c>
      <c r="AM29" s="34">
        <v>17</v>
      </c>
      <c r="AN29" s="31">
        <f>IF(AM29&gt;0,VLOOKUP(AM29,'Начисление очков'!$G$4:$H$68,2,FALSE),0)</f>
        <v>50</v>
      </c>
      <c r="AO29" s="35">
        <v>12</v>
      </c>
      <c r="AP29" s="107">
        <f>VLOOKUP(AO29,'Начисление очков'!$L$4:$M$68,2,FALSE)</f>
        <v>40</v>
      </c>
      <c r="AQ29" s="34">
        <v>17</v>
      </c>
      <c r="AR29" s="31">
        <f>VLOOKUP(AQ29,'Начисление очков'!$G$4:$H$68,2,FALSE)</f>
        <v>50</v>
      </c>
      <c r="AS29" s="35">
        <v>33</v>
      </c>
      <c r="AT29" s="28">
        <f>VLOOKUP(AS29,'Начисление очков'!$L$4:$M$68,2,FALSE)</f>
        <v>10</v>
      </c>
      <c r="AU29" s="56"/>
      <c r="AV29" s="57">
        <f>VLOOKUP(AU29,'Начисление очков'!$Q$4:$R$68,2,FALSE)</f>
        <v>0</v>
      </c>
      <c r="AW29" s="35"/>
      <c r="AX29" s="28">
        <f>VLOOKUP(AW29,'Начисление очков'!$Q$4:$R$68,2,FALSE)</f>
        <v>0</v>
      </c>
      <c r="AY29" s="46"/>
      <c r="AZ29" s="31">
        <f>IF(AY29&gt;0,VLOOKUP(AY29,'Начисление очков'!$Q$4:$R$68,2,FALSE),0)</f>
        <v>0</v>
      </c>
      <c r="BA29" s="6"/>
      <c r="BB29" s="28">
        <f>VLOOKUP(BA29,'Начисление очков'!$L$4:$M$68,2,FALSE)</f>
        <v>0</v>
      </c>
      <c r="BC29" s="46">
        <v>22</v>
      </c>
      <c r="BD29" s="34">
        <f>IF(BC29&gt;0,VLOOKUP(BC29,'Начисление очков'!$B$4:$C$68,2,FALSE),0)</f>
        <v>40</v>
      </c>
      <c r="BE29" s="35"/>
      <c r="BF29" s="28">
        <f>IF(BE29&gt;0,VLOOKUP(BE29,'Начисление очков'!$G$4:$H$68,2,FALSE),0)</f>
        <v>0</v>
      </c>
      <c r="BG29" s="223"/>
      <c r="BH29" s="222">
        <f>IF(BG29&gt;0,VLOOKUP(BG29,'Начисление очков'!$L$4:$M$68,2,FALSE),0)</f>
        <v>0</v>
      </c>
      <c r="BI29" s="87">
        <v>655</v>
      </c>
      <c r="BJ29" s="88">
        <v>705</v>
      </c>
      <c r="BK29" s="88">
        <v>20</v>
      </c>
      <c r="BM29" s="24" t="e">
        <f>IF(#REF!=0,0,1)</f>
        <v>#REF!</v>
      </c>
    </row>
    <row r="30" spans="1:65" s="2" customFormat="1" ht="15.9" customHeight="1" x14ac:dyDescent="0.3">
      <c r="A30" s="25"/>
      <c r="B30" s="66" t="s">
        <v>15</v>
      </c>
      <c r="C30" s="67">
        <f>C29+1</f>
        <v>21</v>
      </c>
      <c r="D30" s="114">
        <f>IF(BK30=0," ",BK30-C30)</f>
        <v>0</v>
      </c>
      <c r="E30" s="65">
        <f>LARGE((N30,P30,R30,T30,V30,X30,Z30,AB30,AD30,AF30,AH30,AJ30,AL30,AN30,AP30,AR30,AT30,AV30,AX30,AZ30,BB30,BD30,BF30),1)+LARGE((N30,P30,R30,T30,V30,X30,Z30,AB30,AD30,AF30,AH30,AJ30,AL30,AN30,AP30,AR30,AT30,AV30,AX30,AZ30,BB30,BD30,BF30),2)+LARGE((N30,P30,R30,T30,V30,X30,Z30,AB30,AD30,AF30,AH30,AJ30,AL30,AN30,AP30,AR30,AT30,AV30,AX30,AZ30,BB30,BD30,BF30),3)+LARGE((N30,P30,R30,T30,V30,X30,Z30,AB30,AD30,AF30,AH30,AJ30,AL30,AN30,AP30,AR30,AT30,AV30,AX30,AZ30,BB30,BD30,BF30),4)+LARGE((N30,P30,R30,T30,V30,X30,Z30,AB30,AD30,AF30,AH30,AJ30,AL30,AN30,AP30,AR30,AT30,AV30,AX30,AZ30,BB30,BD30,BF30),5)+LARGE((N30,P30,R30,T30,V30,X30,Z30,AB30,AD30,AF30,AH30,AJ30,AL30,AN30,AP30,AR30,AT30,AV30,AX30,AZ30,BB30,BD30,BF30),6)+LARGE((N30,P30,R30,T30,V30,X30,Z30,AB30,AD30,AF30,AH30,AJ30,AL30,AN30,AP30,AR30,AT30,AV30,AX30,AZ30,BB30,BD30,BF30),7)+LARGE((N30,P30,R30,T30,V30,X30,Z30,AB30,AD30,AF30,AH30,AJ30,AL30,AN30,AP30,AR30,AT30,AV30,AX30,AZ30,BB30,BD30,BF30),8)</f>
        <v>653</v>
      </c>
      <c r="F30" s="74">
        <f>E30-BI30</f>
        <v>21</v>
      </c>
      <c r="G30" s="73" t="str">
        <f>IF(SUMIF(M30:BF30,"&lt;0")&lt;&gt;0,SUMIF(M30:BF30,"&lt;0")*(-1)," ")</f>
        <v xml:space="preserve"> </v>
      </c>
      <c r="H30" s="77">
        <f>N30+P30+R30+T30+V30+X30+Z30+AB30+AD30+AF30+AH30+AJ30+AL30+AN30+AP30+AR30+AT30+AV30+AX30+AZ30+BB30+BD30+BF30</f>
        <v>728</v>
      </c>
      <c r="I30" s="74">
        <f>H30-BJ30</f>
        <v>50</v>
      </c>
      <c r="J30" s="78">
        <f>IF(M30=0,0,1)+IF(O30=0,0,1)+IF(Q30=0,0,1)+IF(S30=0,0,1)+IF(U30=0,0,1)+IF(W30=0,0,1)+IF(Y30=0,0,1)+IF(AA30=0,0,1)+IF(AC30=0,0,1)+IF(AE30=0,0,1)+IF(AG30=0,0,1)+IF(AI30=0,0,1)+IF(AK30=0,0,1)+IF(AM30=0,0,1)+IF(AO30=0,0,1)+IF(AQ30=0,0,1)+IF(AU30=0,0,1)+IF(AS30=0,0,1)+IF(AU30=0,0,1)+IF(AW30=0,0,1)+IF(AY30=0,0,1)+IF(BA30=0,0,1)+IF(BC30=0,0,1)+IF(BE30=0,0,1)</f>
        <v>12</v>
      </c>
      <c r="K30" s="80">
        <f>IF(J30=0,"-",IF(J30&gt;8,E30/8,E30/J30))</f>
        <v>81.625</v>
      </c>
      <c r="L30" s="81">
        <f>IF(OR(H30=0,J30=0),"-",H30/J30)</f>
        <v>60.666666666666664</v>
      </c>
      <c r="M30" s="62">
        <v>9</v>
      </c>
      <c r="N30" s="31">
        <f>IF(M30&gt;0,VLOOKUP(M30,'Начисление очков'!$L$4:$M$68,2,FALSE),0)</f>
        <v>50</v>
      </c>
      <c r="O30" s="36"/>
      <c r="P30" s="28">
        <f>IF(O30&gt;0,VLOOKUP(O30,'Начисление очков'!$G$4:$H$68,2,FALSE),0)</f>
        <v>0</v>
      </c>
      <c r="Q30" s="33"/>
      <c r="R30" s="31">
        <f>VLOOKUP(Q30,'Начисление очков'!$V$4:$W$68,2,FALSE)</f>
        <v>0</v>
      </c>
      <c r="S30" s="36"/>
      <c r="T30" s="28">
        <f>VLOOKUP(S30,'Начисление очков'!$Q$4:$R$68,2,FALSE)</f>
        <v>0</v>
      </c>
      <c r="U30" s="36"/>
      <c r="V30" s="28">
        <f>VLOOKUP(U30,'Начисление очков'!$Q$4:$R$68,2,FALSE)</f>
        <v>0</v>
      </c>
      <c r="W30" s="33"/>
      <c r="X30" s="31">
        <f>VLOOKUP(W30,'Начисление очков'!$V$4:$W$68,2,FALSE)</f>
        <v>0</v>
      </c>
      <c r="Y30" s="36">
        <v>12</v>
      </c>
      <c r="Z30" s="28">
        <f>IF(Y30&gt;0,VLOOKUP(Y30,'Начисление очков'!$G$4:$H$68,2,FALSE),0)</f>
        <v>65</v>
      </c>
      <c r="AA30" s="56">
        <v>9</v>
      </c>
      <c r="AB30" s="57">
        <f>IF(AA30&gt;0,VLOOKUP(AA30,'Начисление очков'!$B$4:$C$68,2,FALSE),0)</f>
        <v>145</v>
      </c>
      <c r="AC30" s="36">
        <v>9</v>
      </c>
      <c r="AD30" s="28">
        <f>IF(AC30&gt;0,VLOOKUP(AC30,'Начисление очков'!$G$4:$H$68,2,FALSE),0)</f>
        <v>90</v>
      </c>
      <c r="AE30" s="33"/>
      <c r="AF30" s="31">
        <f>VLOOKUP(AE30,'Начисление очков'!$V$4:$W$68,2,FALSE)</f>
        <v>0</v>
      </c>
      <c r="AG30" s="52"/>
      <c r="AH30" s="6">
        <f>IF(AG30&gt;0,VLOOKUP(AG30,'Начисление очков'!$B$4:$C$68,2,FALSE),0)</f>
        <v>0</v>
      </c>
      <c r="AI30" s="46">
        <v>25</v>
      </c>
      <c r="AJ30" s="34">
        <f>IF(AI30&gt;0,VLOOKUP(AI30,'Начисление очков'!$B$4:$C$68,2,FALSE),0)</f>
        <v>35</v>
      </c>
      <c r="AK30" s="52"/>
      <c r="AL30" s="28">
        <f>VLOOKUP(AK30,'Начисление очков'!$V$4:$W$68,2,FALSE)</f>
        <v>0</v>
      </c>
      <c r="AM30" s="33"/>
      <c r="AN30" s="31">
        <f>IF(AM30&gt;0,VLOOKUP(AM30,'Начисление очков'!$G$4:$H$68,2,FALSE),0)</f>
        <v>0</v>
      </c>
      <c r="AO30" s="36"/>
      <c r="AP30" s="107">
        <f>VLOOKUP(AO30,'Начисление очков'!$L$4:$M$68,2,FALSE)</f>
        <v>0</v>
      </c>
      <c r="AQ30" s="33">
        <v>5</v>
      </c>
      <c r="AR30" s="31">
        <f>VLOOKUP(AQ30,'Начисление очков'!$G$4:$H$68,2,FALSE)</f>
        <v>150</v>
      </c>
      <c r="AS30" s="36"/>
      <c r="AT30" s="28">
        <f>VLOOKUP(AS30,'Начисление очков'!$L$4:$M$68,2,FALSE)</f>
        <v>0</v>
      </c>
      <c r="AU30" s="99">
        <v>10</v>
      </c>
      <c r="AV30" s="57">
        <f>VLOOKUP(AU30,'Начисление очков'!$Q$4:$R$68,2,FALSE)</f>
        <v>27</v>
      </c>
      <c r="AW30" s="36"/>
      <c r="AX30" s="28">
        <f>VLOOKUP(AW30,'Начисление очков'!$Q$4:$R$68,2,FALSE)</f>
        <v>0</v>
      </c>
      <c r="AY30" s="62">
        <v>16</v>
      </c>
      <c r="AZ30" s="31">
        <f>IF(AY30&gt;0,VLOOKUP(AY30,'Начисление очков'!$Q$4:$R$68,2,FALSE),0)</f>
        <v>19</v>
      </c>
      <c r="BA30" s="52">
        <v>17</v>
      </c>
      <c r="BB30" s="28">
        <f>VLOOKUP(BA30,'Начисление очков'!$L$4:$M$68,2,FALSE)</f>
        <v>29</v>
      </c>
      <c r="BC30" s="46">
        <v>17</v>
      </c>
      <c r="BD30" s="34">
        <f>IF(BC30&gt;0,VLOOKUP(BC30,'Начисление очков'!$B$4:$C$68,2,FALSE),0)</f>
        <v>80</v>
      </c>
      <c r="BE30" s="36">
        <v>18</v>
      </c>
      <c r="BF30" s="28">
        <f>IF(BE30&gt;0,VLOOKUP(BE30,'Начисление очков'!$G$4:$H$68,2,FALSE),0)</f>
        <v>38</v>
      </c>
      <c r="BG30" s="224"/>
      <c r="BH30" s="222">
        <f>IF(BG30&gt;0,VLOOKUP(BG30,'Начисление очков'!$L$4:$M$68,2,FALSE),0)</f>
        <v>0</v>
      </c>
      <c r="BI30" s="87">
        <v>632</v>
      </c>
      <c r="BJ30" s="88">
        <v>678</v>
      </c>
      <c r="BK30" s="88">
        <v>21</v>
      </c>
      <c r="BM30" s="24" t="e">
        <f>IF(#REF!=0,0,1)</f>
        <v>#REF!</v>
      </c>
    </row>
    <row r="31" spans="1:65" s="2" customFormat="1" ht="15.9" customHeight="1" x14ac:dyDescent="0.3">
      <c r="A31" s="25"/>
      <c r="B31" s="66" t="s">
        <v>83</v>
      </c>
      <c r="C31" s="67">
        <f>C30+1</f>
        <v>22</v>
      </c>
      <c r="D31" s="114">
        <f>IF(BK31=0," ",BK31-C31)</f>
        <v>0</v>
      </c>
      <c r="E31" s="65">
        <f>LARGE((N31,P31,R31,T31,V31,X31,Z31,AB31,AD31,AF31,AH31,AJ31,AL31,AN31,AP31,AR31,AT31,AV31,AX31,AZ31,BB31,BD31,BF31),1)+LARGE((N31,P31,R31,T31,V31,X31,Z31,AB31,AD31,AF31,AH31,AJ31,AL31,AN31,AP31,AR31,AT31,AV31,AX31,AZ31,BB31,BD31,BF31),2)+LARGE((N31,P31,R31,T31,V31,X31,Z31,AB31,AD31,AF31,AH31,AJ31,AL31,AN31,AP31,AR31,AT31,AV31,AX31,AZ31,BB31,BD31,BF31),3)+LARGE((N31,P31,R31,T31,V31,X31,Z31,AB31,AD31,AF31,AH31,AJ31,AL31,AN31,AP31,AR31,AT31,AV31,AX31,AZ31,BB31,BD31,BF31),4)+LARGE((N31,P31,R31,T31,V31,X31,Z31,AB31,AD31,AF31,AH31,AJ31,AL31,AN31,AP31,AR31,AT31,AV31,AX31,AZ31,BB31,BD31,BF31),5)+LARGE((N31,P31,R31,T31,V31,X31,Z31,AB31,AD31,AF31,AH31,AJ31,AL31,AN31,AP31,AR31,AT31,AV31,AX31,AZ31,BB31,BD31,BF31),6)+LARGE((N31,P31,R31,T31,V31,X31,Z31,AB31,AD31,AF31,AH31,AJ31,AL31,AN31,AP31,AR31,AT31,AV31,AX31,AZ31,BB31,BD31,BF31),7)+LARGE((N31,P31,R31,T31,V31,X31,Z31,AB31,AD31,AF31,AH31,AJ31,AL31,AN31,AP31,AR31,AT31,AV31,AX31,AZ31,BB31,BD31,BF31),8)</f>
        <v>600</v>
      </c>
      <c r="F31" s="74">
        <f>E31-BI31</f>
        <v>5</v>
      </c>
      <c r="G31" s="73" t="str">
        <f>IF(SUMIF(M31:BF31,"&lt;0")&lt;&gt;0,SUMIF(M31:BF31,"&lt;0")*(-1)," ")</f>
        <v xml:space="preserve"> </v>
      </c>
      <c r="H31" s="77">
        <f>N31+P31+R31+T31+V31+X31+Z31+AB31+AD31+AF31+AH31+AJ31+AL31+AN31+AP31+AR31+AT31+AV31+AX31+AZ31+BB31+BD31+BF31</f>
        <v>682</v>
      </c>
      <c r="I31" s="74">
        <f>H31-BJ31</f>
        <v>32</v>
      </c>
      <c r="J31" s="78">
        <f>IF(M31=0,0,1)+IF(O31=0,0,1)+IF(Q31=0,0,1)+IF(S31=0,0,1)+IF(U31=0,0,1)+IF(W31=0,0,1)+IF(Y31=0,0,1)+IF(AA31=0,0,1)+IF(AC31=0,0,1)+IF(AE31=0,0,1)+IF(AG31=0,0,1)+IF(AI31=0,0,1)+IF(AK31=0,0,1)+IF(AM31=0,0,1)+IF(AO31=0,0,1)+IF(AQ31=0,0,1)+IF(AU31=0,0,1)+IF(AS31=0,0,1)+IF(AU31=0,0,1)+IF(AW31=0,0,1)+IF(AY31=0,0,1)+IF(BA31=0,0,1)+IF(BC31=0,0,1)+IF(BE31=0,0,1)</f>
        <v>15</v>
      </c>
      <c r="K31" s="80">
        <f>IF(J31=0,"-",IF(J31&gt;8,E31/8,E31/J31))</f>
        <v>75</v>
      </c>
      <c r="L31" s="81">
        <f>IF(OR(H31=0,J31=0),"-",H31/J31)</f>
        <v>45.466666666666669</v>
      </c>
      <c r="M31" s="46">
        <v>16</v>
      </c>
      <c r="N31" s="31">
        <f>IF(M31&gt;0,VLOOKUP(M31,'Начисление очков'!$L$4:$M$68,2,FALSE),0)</f>
        <v>32</v>
      </c>
      <c r="O31" s="35"/>
      <c r="P31" s="28">
        <f>IF(O31&gt;0,VLOOKUP(O31,'Начисление очков'!$G$4:$H$68,2,FALSE),0)</f>
        <v>0</v>
      </c>
      <c r="Q31" s="34"/>
      <c r="R31" s="31">
        <f>VLOOKUP(Q31,'Начисление очков'!$V$4:$W$68,2,FALSE)</f>
        <v>0</v>
      </c>
      <c r="S31" s="35">
        <v>5</v>
      </c>
      <c r="T31" s="28">
        <f>VLOOKUP(S31,'Начисление очков'!$Q$4:$R$68,2,FALSE)</f>
        <v>55</v>
      </c>
      <c r="U31" s="35"/>
      <c r="V31" s="28">
        <f>VLOOKUP(U31,'Начисление очков'!$Q$4:$R$68,2,FALSE)</f>
        <v>0</v>
      </c>
      <c r="W31" s="34"/>
      <c r="X31" s="31">
        <f>VLOOKUP(W31,'Начисление очков'!$V$4:$W$68,2,FALSE)</f>
        <v>0</v>
      </c>
      <c r="Y31" s="35">
        <v>20</v>
      </c>
      <c r="Z31" s="28">
        <f>IF(Y31&gt;0,VLOOKUP(Y31,'Начисление очков'!$G$4:$H$68,2,FALSE),0)</f>
        <v>27</v>
      </c>
      <c r="AA31" s="56">
        <v>33</v>
      </c>
      <c r="AB31" s="57">
        <f>IF(AA31&gt;0,VLOOKUP(AA31,'Начисление очков'!$B$4:$C$68,2,FALSE),0)</f>
        <v>30</v>
      </c>
      <c r="AC31" s="35">
        <v>16</v>
      </c>
      <c r="AD31" s="28">
        <f>IF(AC31&gt;0,VLOOKUP(AC31,'Начисление очков'!$G$4:$H$68,2,FALSE),0)</f>
        <v>55</v>
      </c>
      <c r="AE31" s="34"/>
      <c r="AF31" s="31">
        <f>VLOOKUP(AE31,'Начисление очков'!$V$4:$W$68,2,FALSE)</f>
        <v>0</v>
      </c>
      <c r="AG31" s="6">
        <v>10</v>
      </c>
      <c r="AH31" s="6">
        <f>IF(AG31&gt;0,VLOOKUP(AG31,'Начисление очков'!$B$4:$C$68,2,FALSE),0)</f>
        <v>125</v>
      </c>
      <c r="AI31" s="46">
        <v>44</v>
      </c>
      <c r="AJ31" s="34">
        <f>IF(AI31&gt;0,VLOOKUP(AI31,'Начисление очков'!$B$4:$C$68,2,FALSE),0)</f>
        <v>12</v>
      </c>
      <c r="AK31" s="6"/>
      <c r="AL31" s="28">
        <f>VLOOKUP(AK31,'Начисление очков'!$V$4:$W$68,2,FALSE)</f>
        <v>0</v>
      </c>
      <c r="AM31" s="34">
        <v>4</v>
      </c>
      <c r="AN31" s="31">
        <f>IF(AM31&gt;0,VLOOKUP(AM31,'Начисление очков'!$G$4:$H$68,2,FALSE),0)</f>
        <v>215</v>
      </c>
      <c r="AO31" s="35"/>
      <c r="AP31" s="107">
        <f>VLOOKUP(AO31,'Начисление очков'!$L$4:$M$68,2,FALSE)</f>
        <v>0</v>
      </c>
      <c r="AQ31" s="34"/>
      <c r="AR31" s="31">
        <f>VLOOKUP(AQ31,'Начисление очков'!$G$4:$H$68,2,FALSE)</f>
        <v>0</v>
      </c>
      <c r="AS31" s="35">
        <v>32</v>
      </c>
      <c r="AT31" s="28">
        <f>VLOOKUP(AS31,'Начисление очков'!$L$4:$M$68,2,FALSE)</f>
        <v>10</v>
      </c>
      <c r="AU31" s="56">
        <v>8</v>
      </c>
      <c r="AV31" s="57">
        <f>VLOOKUP(AU31,'Начисление очков'!$Q$4:$R$68,2,FALSE)</f>
        <v>38</v>
      </c>
      <c r="AW31" s="35"/>
      <c r="AX31" s="28">
        <f>VLOOKUP(AW31,'Начисление очков'!$Q$4:$R$68,2,FALSE)</f>
        <v>0</v>
      </c>
      <c r="AY31" s="46">
        <v>24</v>
      </c>
      <c r="AZ31" s="31">
        <f>IF(AY31&gt;0,VLOOKUP(AY31,'Начисление очков'!$Q$4:$R$68,2,FALSE),0)</f>
        <v>8</v>
      </c>
      <c r="BA31" s="6">
        <v>24</v>
      </c>
      <c r="BB31" s="28">
        <f>VLOOKUP(BA31,'Начисление очков'!$L$4:$M$68,2,FALSE)</f>
        <v>12</v>
      </c>
      <c r="BC31" s="46">
        <v>42</v>
      </c>
      <c r="BD31" s="34">
        <f>IF(BC31&gt;0,VLOOKUP(BC31,'Начисление очков'!$B$4:$C$68,2,FALSE),0)</f>
        <v>13</v>
      </c>
      <c r="BE31" s="35">
        <v>17</v>
      </c>
      <c r="BF31" s="28">
        <f>IF(BE31&gt;0,VLOOKUP(BE31,'Начисление очков'!$G$4:$H$68,2,FALSE),0)</f>
        <v>50</v>
      </c>
      <c r="BG31" s="223"/>
      <c r="BH31" s="222">
        <f>IF(BG31&gt;0,VLOOKUP(BG31,'Начисление очков'!$L$4:$M$68,2,FALSE),0)</f>
        <v>0</v>
      </c>
      <c r="BI31" s="87">
        <v>595</v>
      </c>
      <c r="BJ31" s="88">
        <v>650</v>
      </c>
      <c r="BK31" s="88">
        <v>22</v>
      </c>
      <c r="BM31" s="24" t="e">
        <f>IF(#REF!=0,0,1)</f>
        <v>#REF!</v>
      </c>
    </row>
    <row r="32" spans="1:65" s="2" customFormat="1" ht="15.9" customHeight="1" x14ac:dyDescent="0.3">
      <c r="A32" s="25"/>
      <c r="B32" s="66" t="s">
        <v>72</v>
      </c>
      <c r="C32" s="67">
        <f>C31+1</f>
        <v>23</v>
      </c>
      <c r="D32" s="114">
        <f>IF(BK32=0," ",BK32-C32)</f>
        <v>0</v>
      </c>
      <c r="E32" s="65">
        <f>LARGE((N32,P32,R32,T32,V32,X32,Z32,AB32,AD32,AF32,AH32,AJ32,AL32,AN32,AP32,AR32,AT32,AV32,AX32,AZ32,BB32,BD32,BF32),1)+LARGE((N32,P32,R32,T32,V32,X32,Z32,AB32,AD32,AF32,AH32,AJ32,AL32,AN32,AP32,AR32,AT32,AV32,AX32,AZ32,BB32,BD32,BF32),2)+LARGE((N32,P32,R32,T32,V32,X32,Z32,AB32,AD32,AF32,AH32,AJ32,AL32,AN32,AP32,AR32,AT32,AV32,AX32,AZ32,BB32,BD32,BF32),3)+LARGE((N32,P32,R32,T32,V32,X32,Z32,AB32,AD32,AF32,AH32,AJ32,AL32,AN32,AP32,AR32,AT32,AV32,AX32,AZ32,BB32,BD32,BF32),4)+LARGE((N32,P32,R32,T32,V32,X32,Z32,AB32,AD32,AF32,AH32,AJ32,AL32,AN32,AP32,AR32,AT32,AV32,AX32,AZ32,BB32,BD32,BF32),5)+LARGE((N32,P32,R32,T32,V32,X32,Z32,AB32,AD32,AF32,AH32,AJ32,AL32,AN32,AP32,AR32,AT32,AV32,AX32,AZ32,BB32,BD32,BF32),6)+LARGE((N32,P32,R32,T32,V32,X32,Z32,AB32,AD32,AF32,AH32,AJ32,AL32,AN32,AP32,AR32,AT32,AV32,AX32,AZ32,BB32,BD32,BF32),7)+LARGE((N32,P32,R32,T32,V32,X32,Z32,AB32,AD32,AF32,AH32,AJ32,AL32,AN32,AP32,AR32,AT32,AV32,AX32,AZ32,BB32,BD32,BF32),8)</f>
        <v>516</v>
      </c>
      <c r="F32" s="74">
        <f>E32-BI32</f>
        <v>3</v>
      </c>
      <c r="G32" s="73" t="str">
        <f>IF(SUMIF(M32:BF32,"&lt;0")&lt;&gt;0,SUMIF(M32:BF32,"&lt;0")*(-1)," ")</f>
        <v xml:space="preserve"> </v>
      </c>
      <c r="H32" s="77">
        <f>N32+P32+R32+T32+V32+X32+Z32+AB32+AD32+AF32+AH32+AJ32+AL32+AN32+AP32+AR32+AT32+AV32+AX32+AZ32+BB32+BD32+BF32</f>
        <v>516</v>
      </c>
      <c r="I32" s="74">
        <f>H32-BJ32</f>
        <v>3</v>
      </c>
      <c r="J32" s="78">
        <f>IF(M32=0,0,1)+IF(O32=0,0,1)+IF(Q32=0,0,1)+IF(S32=0,0,1)+IF(U32=0,0,1)+IF(W32=0,0,1)+IF(Y32=0,0,1)+IF(AA32=0,0,1)+IF(AC32=0,0,1)+IF(AE32=0,0,1)+IF(AG32=0,0,1)+IF(AI32=0,0,1)+IF(AK32=0,0,1)+IF(AM32=0,0,1)+IF(AO32=0,0,1)+IF(AQ32=0,0,1)+IF(AU32=0,0,1)+IF(AS32=0,0,1)+IF(AU32=0,0,1)+IF(AW32=0,0,1)+IF(AY32=0,0,1)+IF(BA32=0,0,1)+IF(BC32=0,0,1)+IF(BE32=0,0,1)</f>
        <v>7</v>
      </c>
      <c r="K32" s="80">
        <f>IF(J32=0,"-",IF(J32&gt;8,E32/8,E32/J32))</f>
        <v>73.714285714285708</v>
      </c>
      <c r="L32" s="81">
        <f>IF(OR(H32=0,J32=0),"-",H32/J32)</f>
        <v>73.714285714285708</v>
      </c>
      <c r="M32" s="46">
        <v>16</v>
      </c>
      <c r="N32" s="31">
        <f>IF(M32&gt;0,VLOOKUP(M32,'Начисление очков'!$L$4:$M$68,2,FALSE),0)</f>
        <v>32</v>
      </c>
      <c r="O32" s="35"/>
      <c r="P32" s="28">
        <f>IF(O32&gt;0,VLOOKUP(O32,'Начисление очков'!$G$4:$H$68,2,FALSE),0)</f>
        <v>0</v>
      </c>
      <c r="Q32" s="34"/>
      <c r="R32" s="31">
        <f>VLOOKUP(Q32,'Начисление очков'!$V$4:$W$68,2,FALSE)</f>
        <v>0</v>
      </c>
      <c r="S32" s="35"/>
      <c r="T32" s="28">
        <f>VLOOKUP(S32,'Начисление очков'!$Q$4:$R$68,2,FALSE)</f>
        <v>0</v>
      </c>
      <c r="U32" s="35"/>
      <c r="V32" s="28">
        <f>VLOOKUP(U32,'Начисление очков'!$Q$4:$R$68,2,FALSE)</f>
        <v>0</v>
      </c>
      <c r="W32" s="34"/>
      <c r="X32" s="31">
        <f>VLOOKUP(W32,'Начисление очков'!$V$4:$W$68,2,FALSE)</f>
        <v>0</v>
      </c>
      <c r="Y32" s="35"/>
      <c r="Z32" s="28">
        <f>IF(Y32&gt;0,VLOOKUP(Y32,'Начисление очков'!$G$4:$H$68,2,FALSE),0)</f>
        <v>0</v>
      </c>
      <c r="AA32" s="56"/>
      <c r="AB32" s="57">
        <f>IF(AA32&gt;0,VLOOKUP(AA32,'Начисление очков'!$B$4:$C$68,2,FALSE),0)</f>
        <v>0</v>
      </c>
      <c r="AC32" s="35"/>
      <c r="AD32" s="28">
        <f>IF(AC32&gt;0,VLOOKUP(AC32,'Начисление очков'!$G$4:$H$68,2,FALSE),0)</f>
        <v>0</v>
      </c>
      <c r="AE32" s="34"/>
      <c r="AF32" s="31">
        <f>VLOOKUP(AE32,'Начисление очков'!$V$4:$W$68,2,FALSE)</f>
        <v>0</v>
      </c>
      <c r="AG32" s="6"/>
      <c r="AH32" s="6">
        <f>IF(AG32&gt;0,VLOOKUP(AG32,'Начисление очков'!$B$4:$C$68,2,FALSE),0)</f>
        <v>0</v>
      </c>
      <c r="AI32" s="46"/>
      <c r="AJ32" s="34">
        <f>IF(AI32&gt;0,VLOOKUP(AI32,'Начисление очков'!$B$4:$C$68,2,FALSE),0)</f>
        <v>0</v>
      </c>
      <c r="AK32" s="6"/>
      <c r="AL32" s="28">
        <f>VLOOKUP(AK32,'Начисление очков'!$V$4:$W$68,2,FALSE)</f>
        <v>0</v>
      </c>
      <c r="AM32" s="34">
        <v>32</v>
      </c>
      <c r="AN32" s="31">
        <f>IF(AM32&gt;0,VLOOKUP(AM32,'Начисление очков'!$G$4:$H$68,2,FALSE),0)</f>
        <v>18</v>
      </c>
      <c r="AO32" s="35"/>
      <c r="AP32" s="107">
        <f>VLOOKUP(AO32,'Начисление очков'!$L$4:$M$68,2,FALSE)</f>
        <v>0</v>
      </c>
      <c r="AQ32" s="34"/>
      <c r="AR32" s="31">
        <f>VLOOKUP(AQ32,'Начисление очков'!$G$4:$H$68,2,FALSE)</f>
        <v>0</v>
      </c>
      <c r="AS32" s="35"/>
      <c r="AT32" s="28">
        <f>VLOOKUP(AS32,'Начисление очков'!$L$4:$M$68,2,FALSE)</f>
        <v>0</v>
      </c>
      <c r="AU32" s="56"/>
      <c r="AV32" s="57">
        <f>VLOOKUP(AU32,'Начисление очков'!$Q$4:$R$68,2,FALSE)</f>
        <v>0</v>
      </c>
      <c r="AW32" s="35">
        <v>2</v>
      </c>
      <c r="AX32" s="28">
        <f>VLOOKUP(AW32,'Начисление очков'!$Q$4:$R$68,2,FALSE)</f>
        <v>130</v>
      </c>
      <c r="AY32" s="46">
        <v>9</v>
      </c>
      <c r="AZ32" s="31">
        <f>IF(AY32&gt;0,VLOOKUP(AY32,'Начисление очков'!$Q$4:$R$68,2,FALSE),0)</f>
        <v>30</v>
      </c>
      <c r="BA32" s="6">
        <v>20</v>
      </c>
      <c r="BB32" s="28">
        <f>VLOOKUP(BA32,'Начисление очков'!$L$4:$M$68,2,FALSE)</f>
        <v>16</v>
      </c>
      <c r="BC32" s="46">
        <v>8</v>
      </c>
      <c r="BD32" s="34">
        <f>IF(BC32&gt;0,VLOOKUP(BC32,'Начисление очков'!$B$4:$C$68,2,FALSE),0)</f>
        <v>180</v>
      </c>
      <c r="BE32" s="35">
        <v>8</v>
      </c>
      <c r="BF32" s="28">
        <f>IF(BE32&gt;0,VLOOKUP(BE32,'Начисление очков'!$G$4:$H$68,2,FALSE),0)</f>
        <v>110</v>
      </c>
      <c r="BG32" s="223">
        <v>17</v>
      </c>
      <c r="BH32" s="222">
        <f>IF(BG32&gt;0,VLOOKUP(BG32,'Начисление очков'!$L$4:$M$68,2,FALSE),0)</f>
        <v>29</v>
      </c>
      <c r="BI32" s="87">
        <v>513</v>
      </c>
      <c r="BJ32" s="88">
        <v>513</v>
      </c>
      <c r="BK32" s="88">
        <v>23</v>
      </c>
      <c r="BM32" s="24" t="e">
        <f>IF(#REF!=0,0,1)</f>
        <v>#REF!</v>
      </c>
    </row>
    <row r="33" spans="1:65" s="2" customFormat="1" ht="15.9" customHeight="1" x14ac:dyDescent="0.3">
      <c r="A33" s="25"/>
      <c r="B33" s="66" t="s">
        <v>27</v>
      </c>
      <c r="C33" s="67">
        <f>C32+1</f>
        <v>24</v>
      </c>
      <c r="D33" s="114">
        <f>IF(BK33=0," ",BK33-C33)</f>
        <v>0</v>
      </c>
      <c r="E33" s="65">
        <f>LARGE((N33,P33,R33,T33,V33,X33,Z33,AB33,AD33,AF33,AH33,AJ33,AL33,AN33,AP33,AR33,AT33,AV33,AX33,AZ33,BB33,BD33,BF33),1)+LARGE((N33,P33,R33,T33,V33,X33,Z33,AB33,AD33,AF33,AH33,AJ33,AL33,AN33,AP33,AR33,AT33,AV33,AX33,AZ33,BB33,BD33,BF33),2)+LARGE((N33,P33,R33,T33,V33,X33,Z33,AB33,AD33,AF33,AH33,AJ33,AL33,AN33,AP33,AR33,AT33,AV33,AX33,AZ33,BB33,BD33,BF33),3)+LARGE((N33,P33,R33,T33,V33,X33,Z33,AB33,AD33,AF33,AH33,AJ33,AL33,AN33,AP33,AR33,AT33,AV33,AX33,AZ33,BB33,BD33,BF33),4)+LARGE((N33,P33,R33,T33,V33,X33,Z33,AB33,AD33,AF33,AH33,AJ33,AL33,AN33,AP33,AR33,AT33,AV33,AX33,AZ33,BB33,BD33,BF33),5)+LARGE((N33,P33,R33,T33,V33,X33,Z33,AB33,AD33,AF33,AH33,AJ33,AL33,AN33,AP33,AR33,AT33,AV33,AX33,AZ33,BB33,BD33,BF33),6)+LARGE((N33,P33,R33,T33,V33,X33,Z33,AB33,AD33,AF33,AH33,AJ33,AL33,AN33,AP33,AR33,AT33,AV33,AX33,AZ33,BB33,BD33,BF33),7)+LARGE((N33,P33,R33,T33,V33,X33,Z33,AB33,AD33,AF33,AH33,AJ33,AL33,AN33,AP33,AR33,AT33,AV33,AX33,AZ33,BB33,BD33,BF33),8)</f>
        <v>513</v>
      </c>
      <c r="F33" s="74">
        <f>E33-BI33</f>
        <v>0</v>
      </c>
      <c r="G33" s="73" t="str">
        <f>IF(SUMIF(M33:BF33,"&lt;0")&lt;&gt;0,SUMIF(M33:BF33,"&lt;0")*(-1)," ")</f>
        <v xml:space="preserve"> </v>
      </c>
      <c r="H33" s="77">
        <f>N33+P33+R33+T33+V33+X33+Z33+AB33+AD33+AF33+AH33+AJ33+AL33+AN33+AP33+AR33+AT33+AV33+AX33+AZ33+BB33+BD33+BF33</f>
        <v>513</v>
      </c>
      <c r="I33" s="74">
        <f>H33-BJ33</f>
        <v>0</v>
      </c>
      <c r="J33" s="78">
        <f>IF(M33=0,0,1)+IF(O33=0,0,1)+IF(Q33=0,0,1)+IF(S33=0,0,1)+IF(U33=0,0,1)+IF(W33=0,0,1)+IF(Y33=0,0,1)+IF(AA33=0,0,1)+IF(AC33=0,0,1)+IF(AE33=0,0,1)+IF(AG33=0,0,1)+IF(AI33=0,0,1)+IF(AK33=0,0,1)+IF(AM33=0,0,1)+IF(AO33=0,0,1)+IF(AQ33=0,0,1)+IF(AU33=0,0,1)+IF(AS33=0,0,1)+IF(AU33=0,0,1)+IF(AW33=0,0,1)+IF(AY33=0,0,1)+IF(BA33=0,0,1)+IF(BC33=0,0,1)+IF(BE33=0,0,1)</f>
        <v>7</v>
      </c>
      <c r="K33" s="80">
        <f>IF(J33=0,"-",IF(J33&gt;8,E33/8,E33/J33))</f>
        <v>73.285714285714292</v>
      </c>
      <c r="L33" s="81">
        <f>IF(OR(H33=0,J33=0),"-",H33/J33)</f>
        <v>73.285714285714292</v>
      </c>
      <c r="M33" s="46"/>
      <c r="N33" s="31">
        <f>IF(M33&gt;0,VLOOKUP(M33,'Начисление очков'!$L$4:$M$68,2,FALSE),0)</f>
        <v>0</v>
      </c>
      <c r="O33" s="35"/>
      <c r="P33" s="28">
        <f>IF(O33&gt;0,VLOOKUP(O33,'Начисление очков'!$G$4:$H$68,2,FALSE),0)</f>
        <v>0</v>
      </c>
      <c r="Q33" s="34"/>
      <c r="R33" s="31">
        <f>VLOOKUP(Q33,'Начисление очков'!$V$4:$W$68,2,FALSE)</f>
        <v>0</v>
      </c>
      <c r="S33" s="35"/>
      <c r="T33" s="28">
        <f>VLOOKUP(S33,'Начисление очков'!$Q$4:$R$68,2,FALSE)</f>
        <v>0</v>
      </c>
      <c r="U33" s="35"/>
      <c r="V33" s="28">
        <f>VLOOKUP(U33,'Начисление очков'!$Q$4:$R$68,2,FALSE)</f>
        <v>0</v>
      </c>
      <c r="W33" s="34"/>
      <c r="X33" s="31">
        <f>VLOOKUP(W33,'Начисление очков'!$V$4:$W$68,2,FALSE)</f>
        <v>0</v>
      </c>
      <c r="Y33" s="35">
        <v>17</v>
      </c>
      <c r="Z33" s="28">
        <f>IF(Y33&gt;0,VLOOKUP(Y33,'Начисление очков'!$G$4:$H$68,2,FALSE),0)</f>
        <v>50</v>
      </c>
      <c r="AA33" s="56"/>
      <c r="AB33" s="57">
        <f>IF(AA33&gt;0,VLOOKUP(AA33,'Начисление очков'!$B$4:$C$68,2,FALSE),0)</f>
        <v>0</v>
      </c>
      <c r="AC33" s="35">
        <v>12</v>
      </c>
      <c r="AD33" s="28">
        <f>IF(AC33&gt;0,VLOOKUP(AC33,'Начисление очков'!$G$4:$H$68,2,FALSE),0)</f>
        <v>65</v>
      </c>
      <c r="AE33" s="34"/>
      <c r="AF33" s="31">
        <f>VLOOKUP(AE33,'Начисление очков'!$V$4:$W$68,2,FALSE)</f>
        <v>0</v>
      </c>
      <c r="AG33" s="6">
        <v>16</v>
      </c>
      <c r="AH33" s="6">
        <f>IF(AG33&gt;0,VLOOKUP(AG33,'Начисление очков'!$B$4:$C$68,2,FALSE),0)</f>
        <v>90</v>
      </c>
      <c r="AI33" s="46">
        <v>32</v>
      </c>
      <c r="AJ33" s="34">
        <f>IF(AI33&gt;0,VLOOKUP(AI33,'Начисление очков'!$B$4:$C$68,2,FALSE),0)</f>
        <v>30</v>
      </c>
      <c r="AK33" s="6"/>
      <c r="AL33" s="28">
        <f>VLOOKUP(AK33,'Начисление очков'!$V$4:$W$68,2,FALSE)</f>
        <v>0</v>
      </c>
      <c r="AM33" s="34">
        <v>9</v>
      </c>
      <c r="AN33" s="31">
        <f>IF(AM33&gt;0,VLOOKUP(AM33,'Начисление очков'!$G$4:$H$68,2,FALSE),0)</f>
        <v>90</v>
      </c>
      <c r="AO33" s="35"/>
      <c r="AP33" s="107">
        <f>VLOOKUP(AO33,'Начисление очков'!$L$4:$M$68,2,FALSE)</f>
        <v>0</v>
      </c>
      <c r="AQ33" s="34">
        <v>8</v>
      </c>
      <c r="AR33" s="31">
        <f>VLOOKUP(AQ33,'Начисление очков'!$G$4:$H$68,2,FALSE)</f>
        <v>110</v>
      </c>
      <c r="AS33" s="35">
        <v>6</v>
      </c>
      <c r="AT33" s="28">
        <f>VLOOKUP(AS33,'Начисление очков'!$L$4:$M$68,2,FALSE)</f>
        <v>78</v>
      </c>
      <c r="AU33" s="56"/>
      <c r="AV33" s="57">
        <f>VLOOKUP(AU33,'Начисление очков'!$Q$4:$R$68,2,FALSE)</f>
        <v>0</v>
      </c>
      <c r="AW33" s="35"/>
      <c r="AX33" s="28">
        <f>VLOOKUP(AW33,'Начисление очков'!$Q$4:$R$68,2,FALSE)</f>
        <v>0</v>
      </c>
      <c r="AY33" s="46"/>
      <c r="AZ33" s="31">
        <f>IF(AY33&gt;0,VLOOKUP(AY33,'Начисление очков'!$Q$4:$R$68,2,FALSE),0)</f>
        <v>0</v>
      </c>
      <c r="BA33" s="6"/>
      <c r="BB33" s="28">
        <f>VLOOKUP(BA33,'Начисление очков'!$L$4:$M$68,2,FALSE)</f>
        <v>0</v>
      </c>
      <c r="BC33" s="46"/>
      <c r="BD33" s="34">
        <f>IF(BC33&gt;0,VLOOKUP(BC33,'Начисление очков'!$B$4:$C$68,2,FALSE),0)</f>
        <v>0</v>
      </c>
      <c r="BE33" s="35"/>
      <c r="BF33" s="28">
        <f>IF(BE33&gt;0,VLOOKUP(BE33,'Начисление очков'!$G$4:$H$68,2,FALSE),0)</f>
        <v>0</v>
      </c>
      <c r="BG33" s="223"/>
      <c r="BH33" s="222">
        <f>IF(BG33&gt;0,VLOOKUP(BG33,'Начисление очков'!$L$4:$M$68,2,FALSE),0)</f>
        <v>0</v>
      </c>
      <c r="BI33" s="87">
        <v>513</v>
      </c>
      <c r="BJ33" s="88">
        <v>513</v>
      </c>
      <c r="BK33" s="88">
        <v>24</v>
      </c>
      <c r="BM33" s="24" t="e">
        <f>IF(#REF!=0,0,1)</f>
        <v>#REF!</v>
      </c>
    </row>
    <row r="34" spans="1:65" s="2" customFormat="1" ht="15.9" customHeight="1" x14ac:dyDescent="0.3">
      <c r="A34" s="25"/>
      <c r="B34" s="66" t="s">
        <v>9</v>
      </c>
      <c r="C34" s="67">
        <f>C33+1</f>
        <v>25</v>
      </c>
      <c r="D34" s="114">
        <f>IF(BK34=0," ",BK34-C34)</f>
        <v>3</v>
      </c>
      <c r="E34" s="65">
        <f>LARGE((N34,P34,R34,T34,V34,X34,Z34,AB34,AD34,AF34,AH34,AJ34,AL34,AN34,AP34,AR34,AT34,AV34,AX34,AZ34,BB34,BD34,BF34),1)+LARGE((N34,P34,R34,T34,V34,X34,Z34,AB34,AD34,AF34,AH34,AJ34,AL34,AN34,AP34,AR34,AT34,AV34,AX34,AZ34,BB34,BD34,BF34),2)+LARGE((N34,P34,R34,T34,V34,X34,Z34,AB34,AD34,AF34,AH34,AJ34,AL34,AN34,AP34,AR34,AT34,AV34,AX34,AZ34,BB34,BD34,BF34),3)+LARGE((N34,P34,R34,T34,V34,X34,Z34,AB34,AD34,AF34,AH34,AJ34,AL34,AN34,AP34,AR34,AT34,AV34,AX34,AZ34,BB34,BD34,BF34),4)+LARGE((N34,P34,R34,T34,V34,X34,Z34,AB34,AD34,AF34,AH34,AJ34,AL34,AN34,AP34,AR34,AT34,AV34,AX34,AZ34,BB34,BD34,BF34),5)+LARGE((N34,P34,R34,T34,V34,X34,Z34,AB34,AD34,AF34,AH34,AJ34,AL34,AN34,AP34,AR34,AT34,AV34,AX34,AZ34,BB34,BD34,BF34),6)+LARGE((N34,P34,R34,T34,V34,X34,Z34,AB34,AD34,AF34,AH34,AJ34,AL34,AN34,AP34,AR34,AT34,AV34,AX34,AZ34,BB34,BD34,BF34),7)+LARGE((N34,P34,R34,T34,V34,X34,Z34,AB34,AD34,AF34,AH34,AJ34,AL34,AN34,AP34,AR34,AT34,AV34,AX34,AZ34,BB34,BD34,BF34),8)</f>
        <v>484</v>
      </c>
      <c r="F34" s="74">
        <f>E34-BI34</f>
        <v>31</v>
      </c>
      <c r="G34" s="73" t="str">
        <f>IF(SUMIF(M34:BF34,"&lt;0")&lt;&gt;0,SUMIF(M34:BF34,"&lt;0")*(-1)," ")</f>
        <v xml:space="preserve"> </v>
      </c>
      <c r="H34" s="77">
        <f>N34+P34+R34+T34+V34+X34+Z34+AB34+AD34+AF34+AH34+AJ34+AL34+AN34+AP34+AR34+AT34+AV34+AX34+AZ34+BB34+BD34+BF34</f>
        <v>484</v>
      </c>
      <c r="I34" s="74">
        <f>H34-BJ34</f>
        <v>31</v>
      </c>
      <c r="J34" s="78">
        <f>IF(M34=0,0,1)+IF(O34=0,0,1)+IF(Q34=0,0,1)+IF(S34=0,0,1)+IF(U34=0,0,1)+IF(W34=0,0,1)+IF(Y34=0,0,1)+IF(AA34=0,0,1)+IF(AC34=0,0,1)+IF(AE34=0,0,1)+IF(AG34=0,0,1)+IF(AI34=0,0,1)+IF(AK34=0,0,1)+IF(AM34=0,0,1)+IF(AO34=0,0,1)+IF(AQ34=0,0,1)+IF(AU34=0,0,1)+IF(AS34=0,0,1)+IF(AU34=0,0,1)+IF(AW34=0,0,1)+IF(AY34=0,0,1)+IF(BA34=0,0,1)+IF(BC34=0,0,1)+IF(BE34=0,0,1)</f>
        <v>8</v>
      </c>
      <c r="K34" s="80">
        <f>IF(J34=0,"-",IF(J34&gt;8,E34/8,E34/J34))</f>
        <v>60.5</v>
      </c>
      <c r="L34" s="81">
        <f>IF(OR(H34=0,J34=0),"-",H34/J34)</f>
        <v>60.5</v>
      </c>
      <c r="M34" s="46">
        <v>16</v>
      </c>
      <c r="N34" s="31">
        <f>IF(M34&gt;0,VLOOKUP(M34,'Начисление очков'!$L$4:$M$68,2,FALSE),0)</f>
        <v>32</v>
      </c>
      <c r="O34" s="35"/>
      <c r="P34" s="28">
        <f>IF(O34&gt;0,VLOOKUP(O34,'Начисление очков'!$G$4:$H$68,2,FALSE),0)</f>
        <v>0</v>
      </c>
      <c r="Q34" s="34"/>
      <c r="R34" s="31">
        <f>VLOOKUP(Q34,'Начисление очков'!$V$4:$W$68,2,FALSE)</f>
        <v>0</v>
      </c>
      <c r="S34" s="35"/>
      <c r="T34" s="28">
        <f>VLOOKUP(S34,'Начисление очков'!$Q$4:$R$68,2,FALSE)</f>
        <v>0</v>
      </c>
      <c r="U34" s="35"/>
      <c r="V34" s="28">
        <f>VLOOKUP(U34,'Начисление очков'!$Q$4:$R$68,2,FALSE)</f>
        <v>0</v>
      </c>
      <c r="W34" s="34"/>
      <c r="X34" s="31">
        <f>VLOOKUP(W34,'Начисление очков'!$V$4:$W$68,2,FALSE)</f>
        <v>0</v>
      </c>
      <c r="Y34" s="35"/>
      <c r="Z34" s="28">
        <f>IF(Y34&gt;0,VLOOKUP(Y34,'Начисление очков'!$G$4:$H$68,2,FALSE),0)</f>
        <v>0</v>
      </c>
      <c r="AA34" s="56">
        <v>12</v>
      </c>
      <c r="AB34" s="57">
        <f>IF(AA34&gt;0,VLOOKUP(AA34,'Начисление очков'!$B$4:$C$68,2,FALSE),0)</f>
        <v>110</v>
      </c>
      <c r="AC34" s="35"/>
      <c r="AD34" s="28">
        <f>IF(AC34&gt;0,VLOOKUP(AC34,'Начисление очков'!$G$4:$H$68,2,FALSE),0)</f>
        <v>0</v>
      </c>
      <c r="AE34" s="34"/>
      <c r="AF34" s="31">
        <f>VLOOKUP(AE34,'Начисление очков'!$V$4:$W$68,2,FALSE)</f>
        <v>0</v>
      </c>
      <c r="AG34" s="6"/>
      <c r="AH34" s="6">
        <f>IF(AG34&gt;0,VLOOKUP(AG34,'Начисление очков'!$B$4:$C$68,2,FALSE),0)</f>
        <v>0</v>
      </c>
      <c r="AI34" s="46">
        <v>16</v>
      </c>
      <c r="AJ34" s="34">
        <f>IF(AI34&gt;0,VLOOKUP(AI34,'Начисление очков'!$B$4:$C$68,2,FALSE),0)</f>
        <v>90</v>
      </c>
      <c r="AK34" s="6"/>
      <c r="AL34" s="28">
        <f>VLOOKUP(AK34,'Начисление очков'!$V$4:$W$68,2,FALSE)</f>
        <v>0</v>
      </c>
      <c r="AM34" s="34"/>
      <c r="AN34" s="31">
        <f>IF(AM34&gt;0,VLOOKUP(AM34,'Начисление очков'!$G$4:$H$68,2,FALSE),0)</f>
        <v>0</v>
      </c>
      <c r="AO34" s="35">
        <v>16</v>
      </c>
      <c r="AP34" s="107">
        <f>VLOOKUP(AO34,'Начисление очков'!$L$4:$M$68,2,FALSE)</f>
        <v>32</v>
      </c>
      <c r="AQ34" s="34">
        <v>8</v>
      </c>
      <c r="AR34" s="31">
        <f>VLOOKUP(AQ34,'Начисление очков'!$G$4:$H$68,2,FALSE)</f>
        <v>110</v>
      </c>
      <c r="AS34" s="35">
        <v>48</v>
      </c>
      <c r="AT34" s="28">
        <f>VLOOKUP(AS34,'Начисление очков'!$L$4:$M$68,2,FALSE)</f>
        <v>2</v>
      </c>
      <c r="AU34" s="56"/>
      <c r="AV34" s="57">
        <f>VLOOKUP(AU34,'Начисление очков'!$Q$4:$R$68,2,FALSE)</f>
        <v>0</v>
      </c>
      <c r="AW34" s="35"/>
      <c r="AX34" s="28">
        <f>VLOOKUP(AW34,'Начисление очков'!$Q$4:$R$68,2,FALSE)</f>
        <v>0</v>
      </c>
      <c r="AY34" s="46"/>
      <c r="AZ34" s="31">
        <f>IF(AY34&gt;0,VLOOKUP(AY34,'Начисление очков'!$Q$4:$R$68,2,FALSE),0)</f>
        <v>0</v>
      </c>
      <c r="BA34" s="6"/>
      <c r="BB34" s="28">
        <f>VLOOKUP(BA34,'Начисление очков'!$L$4:$M$68,2,FALSE)</f>
        <v>0</v>
      </c>
      <c r="BC34" s="46">
        <v>16</v>
      </c>
      <c r="BD34" s="34">
        <f>IF(BC34&gt;0,VLOOKUP(BC34,'Начисление очков'!$B$4:$C$68,2,FALSE),0)</f>
        <v>90</v>
      </c>
      <c r="BE34" s="35">
        <v>32</v>
      </c>
      <c r="BF34" s="28">
        <f>IF(BE34&gt;0,VLOOKUP(BE34,'Начисление очков'!$G$4:$H$68,2,FALSE),0)</f>
        <v>18</v>
      </c>
      <c r="BG34" s="223">
        <v>64</v>
      </c>
      <c r="BH34" s="222">
        <f>IF(BG34&gt;0,VLOOKUP(BG34,'Начисление очков'!$L$4:$M$68,2,FALSE),0)</f>
        <v>1</v>
      </c>
      <c r="BI34" s="87">
        <v>453</v>
      </c>
      <c r="BJ34" s="88">
        <v>453</v>
      </c>
      <c r="BK34" s="88">
        <v>28</v>
      </c>
      <c r="BM34" s="24" t="e">
        <f>IF(#REF!=0,0,1)</f>
        <v>#REF!</v>
      </c>
    </row>
    <row r="35" spans="1:65" ht="15.9" customHeight="1" x14ac:dyDescent="0.3">
      <c r="B35" s="66" t="s">
        <v>41</v>
      </c>
      <c r="C35" s="67">
        <f>C34+1</f>
        <v>26</v>
      </c>
      <c r="D35" s="114">
        <f>IF(BK35=0," ",BK35-C35)</f>
        <v>0</v>
      </c>
      <c r="E35" s="65">
        <f>LARGE((N35,P35,R35,T35,V35,X35,Z35,AB35,AD35,AF35,AH35,AJ35,AL35,AN35,AP35,AR35,AT35,AV35,AX35,AZ35,BB35,BD35,BF35),1)+LARGE((N35,P35,R35,T35,V35,X35,Z35,AB35,AD35,AF35,AH35,AJ35,AL35,AN35,AP35,AR35,AT35,AV35,AX35,AZ35,BB35,BD35,BF35),2)+LARGE((N35,P35,R35,T35,V35,X35,Z35,AB35,AD35,AF35,AH35,AJ35,AL35,AN35,AP35,AR35,AT35,AV35,AX35,AZ35,BB35,BD35,BF35),3)+LARGE((N35,P35,R35,T35,V35,X35,Z35,AB35,AD35,AF35,AH35,AJ35,AL35,AN35,AP35,AR35,AT35,AV35,AX35,AZ35,BB35,BD35,BF35),4)+LARGE((N35,P35,R35,T35,V35,X35,Z35,AB35,AD35,AF35,AH35,AJ35,AL35,AN35,AP35,AR35,AT35,AV35,AX35,AZ35,BB35,BD35,BF35),5)+LARGE((N35,P35,R35,T35,V35,X35,Z35,AB35,AD35,AF35,AH35,AJ35,AL35,AN35,AP35,AR35,AT35,AV35,AX35,AZ35,BB35,BD35,BF35),6)+LARGE((N35,P35,R35,T35,V35,X35,Z35,AB35,AD35,AF35,AH35,AJ35,AL35,AN35,AP35,AR35,AT35,AV35,AX35,AZ35,BB35,BD35,BF35),7)+LARGE((N35,P35,R35,T35,V35,X35,Z35,AB35,AD35,AF35,AH35,AJ35,AL35,AN35,AP35,AR35,AT35,AV35,AX35,AZ35,BB35,BD35,BF35),8)</f>
        <v>482</v>
      </c>
      <c r="F35" s="74">
        <f>E35-BI35</f>
        <v>12</v>
      </c>
      <c r="G35" s="73" t="str">
        <f>IF(SUMIF(M35:BF35,"&lt;0")&lt;&gt;0,SUMIF(M35:BF35,"&lt;0")*(-1)," ")</f>
        <v xml:space="preserve"> </v>
      </c>
      <c r="H35" s="77">
        <f>N35+P35+R35+T35+V35+X35+Z35+AB35+AD35+AF35+AH35+AJ35+AL35+AN35+AP35+AR35+AT35+AV35+AX35+AZ35+BB35+BD35+BF35</f>
        <v>534</v>
      </c>
      <c r="I35" s="74">
        <f>H35-BJ35</f>
        <v>30</v>
      </c>
      <c r="J35" s="78">
        <f>IF(M35=0,0,1)+IF(O35=0,0,1)+IF(Q35=0,0,1)+IF(S35=0,0,1)+IF(U35=0,0,1)+IF(W35=0,0,1)+IF(Y35=0,0,1)+IF(AA35=0,0,1)+IF(AC35=0,0,1)+IF(AE35=0,0,1)+IF(AG35=0,0,1)+IF(AI35=0,0,1)+IF(AK35=0,0,1)+IF(AM35=0,0,1)+IF(AO35=0,0,1)+IF(AQ35=0,0,1)+IF(AU35=0,0,1)+IF(AS35=0,0,1)+IF(AU35=0,0,1)+IF(AW35=0,0,1)+IF(AY35=0,0,1)+IF(BA35=0,0,1)+IF(BC35=0,0,1)+IF(BE35=0,0,1)</f>
        <v>12</v>
      </c>
      <c r="K35" s="80">
        <f>IF(J35=0,"-",IF(J35&gt;8,E35/8,E35/J35))</f>
        <v>60.25</v>
      </c>
      <c r="L35" s="81">
        <f>IF(OR(H35=0,J35=0),"-",H35/J35)</f>
        <v>44.5</v>
      </c>
      <c r="M35" s="46">
        <v>12</v>
      </c>
      <c r="N35" s="31">
        <f>IF(M35&gt;0,VLOOKUP(M35,'Начисление очков'!$L$4:$M$68,2,FALSE),0)</f>
        <v>40</v>
      </c>
      <c r="O35" s="35">
        <v>32</v>
      </c>
      <c r="P35" s="28">
        <f>IF(O35&gt;0,VLOOKUP(O35,'Начисление очков'!$G$4:$H$68,2,FALSE),0)</f>
        <v>18</v>
      </c>
      <c r="Q35" s="34"/>
      <c r="R35" s="31">
        <f>VLOOKUP(Q35,'Начисление очков'!$V$4:$W$68,2,FALSE)</f>
        <v>0</v>
      </c>
      <c r="S35" s="35"/>
      <c r="T35" s="28">
        <f>VLOOKUP(S35,'Начисление очков'!$Q$4:$R$68,2,FALSE)</f>
        <v>0</v>
      </c>
      <c r="U35" s="35"/>
      <c r="V35" s="28">
        <f>VLOOKUP(U35,'Начисление очков'!$Q$4:$R$68,2,FALSE)</f>
        <v>0</v>
      </c>
      <c r="W35" s="34"/>
      <c r="X35" s="31">
        <f>VLOOKUP(W35,'Начисление очков'!$V$4:$W$68,2,FALSE)</f>
        <v>0</v>
      </c>
      <c r="Y35" s="35">
        <v>18</v>
      </c>
      <c r="Z35" s="28">
        <f>IF(Y35&gt;0,VLOOKUP(Y35,'Начисление очков'!$G$4:$H$68,2,FALSE),0)</f>
        <v>38</v>
      </c>
      <c r="AA35" s="56"/>
      <c r="AB35" s="57">
        <f>IF(AA35&gt;0,VLOOKUP(AA35,'Начисление очков'!$B$4:$C$68,2,FALSE),0)</f>
        <v>0</v>
      </c>
      <c r="AC35" s="35"/>
      <c r="AD35" s="28">
        <f>IF(AC35&gt;0,VLOOKUP(AC35,'Начисление очков'!$G$4:$H$68,2,FALSE),0)</f>
        <v>0</v>
      </c>
      <c r="AE35" s="34"/>
      <c r="AF35" s="31">
        <f>VLOOKUP(AE35,'Начисление очков'!$V$4:$W$68,2,FALSE)</f>
        <v>0</v>
      </c>
      <c r="AG35" s="6">
        <v>20</v>
      </c>
      <c r="AH35" s="6">
        <f>IF(AG35&gt;0,VLOOKUP(AG35,'Начисление очков'!$B$4:$C$68,2,FALSE),0)</f>
        <v>45</v>
      </c>
      <c r="AI35" s="46">
        <v>34</v>
      </c>
      <c r="AJ35" s="34">
        <f>IF(AI35&gt;0,VLOOKUP(AI35,'Начисление очков'!$B$4:$C$68,2,FALSE),0)</f>
        <v>28</v>
      </c>
      <c r="AK35" s="6"/>
      <c r="AL35" s="28">
        <f>VLOOKUP(AK35,'Начисление очков'!$V$4:$W$68,2,FALSE)</f>
        <v>0</v>
      </c>
      <c r="AM35" s="34"/>
      <c r="AN35" s="31">
        <f>IF(AM35&gt;0,VLOOKUP(AM35,'Начисление очков'!$G$4:$H$68,2,FALSE),0)</f>
        <v>0</v>
      </c>
      <c r="AO35" s="35">
        <v>4</v>
      </c>
      <c r="AP35" s="107">
        <f>VLOOKUP(AO35,'Начисление очков'!$L$4:$M$68,2,FALSE)</f>
        <v>130</v>
      </c>
      <c r="AQ35" s="34">
        <v>16</v>
      </c>
      <c r="AR35" s="31">
        <f>VLOOKUP(AQ35,'Начисление очков'!$G$4:$H$68,2,FALSE)</f>
        <v>55</v>
      </c>
      <c r="AS35" s="35">
        <v>17</v>
      </c>
      <c r="AT35" s="28">
        <f>VLOOKUP(AS35,'Начисление очков'!$L$4:$M$68,2,FALSE)</f>
        <v>29</v>
      </c>
      <c r="AU35" s="56">
        <v>5</v>
      </c>
      <c r="AV35" s="57">
        <f>VLOOKUP(AU35,'Начисление очков'!$Q$4:$R$68,2,FALSE)</f>
        <v>55</v>
      </c>
      <c r="AW35" s="35"/>
      <c r="AX35" s="28">
        <f>VLOOKUP(AW35,'Начисление очков'!$Q$4:$R$68,2,FALSE)</f>
        <v>0</v>
      </c>
      <c r="AY35" s="46">
        <v>32</v>
      </c>
      <c r="AZ35" s="31">
        <f>IF(AY35&gt;0,VLOOKUP(AY35,'Начисление очков'!$Q$4:$R$68,2,FALSE),0)</f>
        <v>6</v>
      </c>
      <c r="BA35" s="6"/>
      <c r="BB35" s="28">
        <f>VLOOKUP(BA35,'Начисление очков'!$L$4:$M$68,2,FALSE)</f>
        <v>0</v>
      </c>
      <c r="BC35" s="46">
        <v>16</v>
      </c>
      <c r="BD35" s="34">
        <f>IF(BC35&gt;0,VLOOKUP(BC35,'Начисление очков'!$B$4:$C$68,2,FALSE),0)</f>
        <v>90</v>
      </c>
      <c r="BE35" s="35"/>
      <c r="BF35" s="28">
        <f>IF(BE35&gt;0,VLOOKUP(BE35,'Начисление очков'!$G$4:$H$68,2,FALSE),0)</f>
        <v>0</v>
      </c>
      <c r="BG35" s="223">
        <v>32</v>
      </c>
      <c r="BH35" s="222">
        <f>IF(BG35&gt;0,VLOOKUP(BG35,'Начисление очков'!$L$4:$M$68,2,FALSE),0)</f>
        <v>10</v>
      </c>
      <c r="BI35" s="87">
        <v>470</v>
      </c>
      <c r="BJ35" s="88">
        <v>504</v>
      </c>
      <c r="BK35" s="88">
        <v>26</v>
      </c>
      <c r="BM35" s="24" t="e">
        <f>IF(#REF!=0,0,1)</f>
        <v>#REF!</v>
      </c>
    </row>
    <row r="36" spans="1:65" ht="15.9" customHeight="1" x14ac:dyDescent="0.3">
      <c r="B36" s="66" t="s">
        <v>167</v>
      </c>
      <c r="C36" s="67">
        <f>C35+1</f>
        <v>27</v>
      </c>
      <c r="D36" s="114">
        <f>IF(BK36=0," ",BK36-C36)</f>
        <v>0</v>
      </c>
      <c r="E36" s="65">
        <f>LARGE((N36,P36,R36,T36,V36,X36,Z36,AB36,AD36,AF36,AH36,AJ36,AL36,AN36,AP36,AR36,AT36,AV36,AX36,AZ36,BB36,BD36,BF36),1)+LARGE((N36,P36,R36,T36,V36,X36,Z36,AB36,AD36,AF36,AH36,AJ36,AL36,AN36,AP36,AR36,AT36,AV36,AX36,AZ36,BB36,BD36,BF36),2)+LARGE((N36,P36,R36,T36,V36,X36,Z36,AB36,AD36,AF36,AH36,AJ36,AL36,AN36,AP36,AR36,AT36,AV36,AX36,AZ36,BB36,BD36,BF36),3)+LARGE((N36,P36,R36,T36,V36,X36,Z36,AB36,AD36,AF36,AH36,AJ36,AL36,AN36,AP36,AR36,AT36,AV36,AX36,AZ36,BB36,BD36,BF36),4)+LARGE((N36,P36,R36,T36,V36,X36,Z36,AB36,AD36,AF36,AH36,AJ36,AL36,AN36,AP36,AR36,AT36,AV36,AX36,AZ36,BB36,BD36,BF36),5)+LARGE((N36,P36,R36,T36,V36,X36,Z36,AB36,AD36,AF36,AH36,AJ36,AL36,AN36,AP36,AR36,AT36,AV36,AX36,AZ36,BB36,BD36,BF36),6)+LARGE((N36,P36,R36,T36,V36,X36,Z36,AB36,AD36,AF36,AH36,AJ36,AL36,AN36,AP36,AR36,AT36,AV36,AX36,AZ36,BB36,BD36,BF36),7)+LARGE((N36,P36,R36,T36,V36,X36,Z36,AB36,AD36,AF36,AH36,AJ36,AL36,AN36,AP36,AR36,AT36,AV36,AX36,AZ36,BB36,BD36,BF36),8)</f>
        <v>465</v>
      </c>
      <c r="F36" s="74">
        <f>E36-BI36</f>
        <v>0</v>
      </c>
      <c r="G36" s="73" t="str">
        <f>IF(SUMIF(M36:BF36,"&lt;0")&lt;&gt;0,SUMIF(M36:BF36,"&lt;0")*(-1)," ")</f>
        <v xml:space="preserve"> </v>
      </c>
      <c r="H36" s="77">
        <f>N36+P36+R36+T36+V36+X36+Z36+AB36+AD36+AF36+AH36+AJ36+AL36+AN36+AP36+AR36+AT36+AV36+AX36+AZ36+BB36+BD36+BF36</f>
        <v>465</v>
      </c>
      <c r="I36" s="74">
        <f>H36-BJ36</f>
        <v>0</v>
      </c>
      <c r="J36" s="78">
        <f>IF(M36=0,0,1)+IF(O36=0,0,1)+IF(Q36=0,0,1)+IF(S36=0,0,1)+IF(U36=0,0,1)+IF(W36=0,0,1)+IF(Y36=0,0,1)+IF(AA36=0,0,1)+IF(AC36=0,0,1)+IF(AE36=0,0,1)+IF(AG36=0,0,1)+IF(AI36=0,0,1)+IF(AK36=0,0,1)+IF(AM36=0,0,1)+IF(AO36=0,0,1)+IF(AQ36=0,0,1)+IF(AU36=0,0,1)+IF(AS36=0,0,1)+IF(AU36=0,0,1)+IF(AW36=0,0,1)+IF(AY36=0,0,1)+IF(BA36=0,0,1)+IF(BC36=0,0,1)+IF(BE36=0,0,1)</f>
        <v>8</v>
      </c>
      <c r="K36" s="80">
        <f>IF(J36=0,"-",IF(J36&gt;8,E36/8,E36/J36))</f>
        <v>58.125</v>
      </c>
      <c r="L36" s="81">
        <f>IF(OR(H36=0,J36=0),"-",H36/J36)</f>
        <v>58.125</v>
      </c>
      <c r="M36" s="46"/>
      <c r="N36" s="31">
        <f>IF(M36&gt;0,VLOOKUP(M36,'Начисление очков'!$L$4:$M$68,2,FALSE),0)</f>
        <v>0</v>
      </c>
      <c r="O36" s="35">
        <v>10</v>
      </c>
      <c r="P36" s="28">
        <f>IF(O36&gt;0,VLOOKUP(O36,'Начисление очков'!$G$4:$H$68,2,FALSE),0)</f>
        <v>75</v>
      </c>
      <c r="Q36" s="34"/>
      <c r="R36" s="31">
        <f>VLOOKUP(Q36,'Начисление очков'!$V$4:$W$68,2,FALSE)</f>
        <v>0</v>
      </c>
      <c r="S36" s="35"/>
      <c r="T36" s="28">
        <f>VLOOKUP(S36,'Начисление очков'!$Q$4:$R$68,2,FALSE)</f>
        <v>0</v>
      </c>
      <c r="U36" s="35"/>
      <c r="V36" s="28">
        <f>VLOOKUP(U36,'Начисление очков'!$Q$4:$R$68,2,FALSE)</f>
        <v>0</v>
      </c>
      <c r="W36" s="34">
        <v>9</v>
      </c>
      <c r="X36" s="31">
        <f>VLOOKUP(W36,'Начисление очков'!$V$4:$W$68,2,FALSE)</f>
        <v>10</v>
      </c>
      <c r="Y36" s="35">
        <v>16</v>
      </c>
      <c r="Z36" s="28">
        <f>IF(Y36&gt;0,VLOOKUP(Y36,'Начисление очков'!$G$4:$H$68,2,FALSE),0)</f>
        <v>55</v>
      </c>
      <c r="AA36" s="56"/>
      <c r="AB36" s="57">
        <f>IF(AA36&gt;0,VLOOKUP(AA36,'Начисление очков'!$B$4:$C$68,2,FALSE),0)</f>
        <v>0</v>
      </c>
      <c r="AC36" s="35">
        <v>4</v>
      </c>
      <c r="AD36" s="28">
        <f>IF(AC36&gt;0,VLOOKUP(AC36,'Начисление очков'!$G$4:$H$68,2,FALSE),0)</f>
        <v>215</v>
      </c>
      <c r="AE36" s="34">
        <v>5</v>
      </c>
      <c r="AF36" s="31">
        <f>VLOOKUP(AE36,'Начисление очков'!$V$4:$W$68,2,FALSE)</f>
        <v>15</v>
      </c>
      <c r="AG36" s="6">
        <v>18</v>
      </c>
      <c r="AH36" s="6">
        <f>IF(AG36&gt;0,VLOOKUP(AG36,'Начисление очков'!$B$4:$C$68,2,FALSE),0)</f>
        <v>65</v>
      </c>
      <c r="AI36" s="46"/>
      <c r="AJ36" s="34">
        <f>IF(AI36&gt;0,VLOOKUP(AI36,'Начисление очков'!$B$4:$C$68,2,FALSE),0)</f>
        <v>0</v>
      </c>
      <c r="AK36" s="6"/>
      <c r="AL36" s="28">
        <f>VLOOKUP(AK36,'Начисление очков'!$V$4:$W$68,2,FALSE)</f>
        <v>0</v>
      </c>
      <c r="AM36" s="34">
        <v>20</v>
      </c>
      <c r="AN36" s="31">
        <f>IF(AM36&gt;0,VLOOKUP(AM36,'Начисление очков'!$G$4:$H$68,2,FALSE),0)</f>
        <v>27</v>
      </c>
      <c r="AO36" s="35"/>
      <c r="AP36" s="107">
        <f>VLOOKUP(AO36,'Начисление очков'!$L$4:$M$68,2,FALSE)</f>
        <v>0</v>
      </c>
      <c r="AQ36" s="34">
        <v>40</v>
      </c>
      <c r="AR36" s="31">
        <f>VLOOKUP(AQ36,'Начисление очков'!$G$4:$H$68,2,FALSE)</f>
        <v>3</v>
      </c>
      <c r="AS36" s="35"/>
      <c r="AT36" s="28">
        <f>VLOOKUP(AS36,'Начисление очков'!$L$4:$M$68,2,FALSE)</f>
        <v>0</v>
      </c>
      <c r="AU36" s="56"/>
      <c r="AV36" s="57">
        <f>VLOOKUP(AU36,'Начисление очков'!$Q$4:$R$68,2,FALSE)</f>
        <v>0</v>
      </c>
      <c r="AW36" s="35"/>
      <c r="AX36" s="28">
        <f>VLOOKUP(AW36,'Начисление очков'!$Q$4:$R$68,2,FALSE)</f>
        <v>0</v>
      </c>
      <c r="AY36" s="46"/>
      <c r="AZ36" s="31">
        <f>IF(AY36&gt;0,VLOOKUP(AY36,'Начисление очков'!$Q$4:$R$68,2,FALSE),0)</f>
        <v>0</v>
      </c>
      <c r="BA36" s="6"/>
      <c r="BB36" s="28">
        <f>VLOOKUP(BA36,'Начисление очков'!$L$4:$M$68,2,FALSE)</f>
        <v>0</v>
      </c>
      <c r="BC36" s="46"/>
      <c r="BD36" s="34">
        <f>IF(BC36&gt;0,VLOOKUP(BC36,'Начисление очков'!$B$4:$C$68,2,FALSE),0)</f>
        <v>0</v>
      </c>
      <c r="BE36" s="35"/>
      <c r="BF36" s="28">
        <f>IF(BE36&gt;0,VLOOKUP(BE36,'Начисление очков'!$G$4:$H$68,2,FALSE),0)</f>
        <v>0</v>
      </c>
      <c r="BG36" s="223"/>
      <c r="BH36" s="222">
        <f>IF(BG36&gt;0,VLOOKUP(BG36,'Начисление очков'!$L$4:$M$68,2,FALSE),0)</f>
        <v>0</v>
      </c>
      <c r="BI36" s="87">
        <v>465</v>
      </c>
      <c r="BJ36" s="88">
        <v>465</v>
      </c>
      <c r="BK36" s="88">
        <v>27</v>
      </c>
      <c r="BM36" s="24" t="e">
        <f>IF(#REF!=0,0,1)</f>
        <v>#REF!</v>
      </c>
    </row>
    <row r="37" spans="1:65" ht="15.9" customHeight="1" x14ac:dyDescent="0.3">
      <c r="B37" s="66" t="s">
        <v>91</v>
      </c>
      <c r="C37" s="67">
        <f>C36+1</f>
        <v>28</v>
      </c>
      <c r="D37" s="114">
        <f>IF(BK37=0," ",BK37-C37)</f>
        <v>-3</v>
      </c>
      <c r="E37" s="65">
        <f>LARGE((N37,P37,R37,T37,V37,X37,Z37,AB37,AD37,AF37,AH37,AJ37,AL37,AN37,AP37,AR37,AT37,AV37,AX37,AZ37,BB37,BD37,BF37),1)+LARGE((N37,P37,R37,T37,V37,X37,Z37,AB37,AD37,AF37,AH37,AJ37,AL37,AN37,AP37,AR37,AT37,AV37,AX37,AZ37,BB37,BD37,BF37),2)+LARGE((N37,P37,R37,T37,V37,X37,Z37,AB37,AD37,AF37,AH37,AJ37,AL37,AN37,AP37,AR37,AT37,AV37,AX37,AZ37,BB37,BD37,BF37),3)+LARGE((N37,P37,R37,T37,V37,X37,Z37,AB37,AD37,AF37,AH37,AJ37,AL37,AN37,AP37,AR37,AT37,AV37,AX37,AZ37,BB37,BD37,BF37),4)+LARGE((N37,P37,R37,T37,V37,X37,Z37,AB37,AD37,AF37,AH37,AJ37,AL37,AN37,AP37,AR37,AT37,AV37,AX37,AZ37,BB37,BD37,BF37),5)+LARGE((N37,P37,R37,T37,V37,X37,Z37,AB37,AD37,AF37,AH37,AJ37,AL37,AN37,AP37,AR37,AT37,AV37,AX37,AZ37,BB37,BD37,BF37),6)+LARGE((N37,P37,R37,T37,V37,X37,Z37,AB37,AD37,AF37,AH37,AJ37,AL37,AN37,AP37,AR37,AT37,AV37,AX37,AZ37,BB37,BD37,BF37),7)+LARGE((N37,P37,R37,T37,V37,X37,Z37,AB37,AD37,AF37,AH37,AJ37,AL37,AN37,AP37,AR37,AT37,AV37,AX37,AZ37,BB37,BD37,BF37),8)</f>
        <v>450</v>
      </c>
      <c r="F37" s="74">
        <f>E37-BI37</f>
        <v>-50</v>
      </c>
      <c r="G37" s="73" t="str">
        <f>IF(SUMIF(M37:BF37,"&lt;0")&lt;&gt;0,SUMIF(M37:BF37,"&lt;0")*(-1)," ")</f>
        <v xml:space="preserve"> </v>
      </c>
      <c r="H37" s="77">
        <f>N37+P37+R37+T37+V37+X37+Z37+AB37+AD37+AF37+AH37+AJ37+AL37+AN37+AP37+AR37+AT37+AV37+AX37+AZ37+BB37+BD37+BF37</f>
        <v>450</v>
      </c>
      <c r="I37" s="74">
        <f>H37-BJ37</f>
        <v>-50</v>
      </c>
      <c r="J37" s="78">
        <f>IF(M37=0,0,1)+IF(O37=0,0,1)+IF(Q37=0,0,1)+IF(S37=0,0,1)+IF(U37=0,0,1)+IF(W37=0,0,1)+IF(Y37=0,0,1)+IF(AA37=0,0,1)+IF(AC37=0,0,1)+IF(AE37=0,0,1)+IF(AG37=0,0,1)+IF(AI37=0,0,1)+IF(AK37=0,0,1)+IF(AM37=0,0,1)+IF(AO37=0,0,1)+IF(AQ37=0,0,1)+IF(AU37=0,0,1)+IF(AS37=0,0,1)+IF(AU37=0,0,1)+IF(AW37=0,0,1)+IF(AY37=0,0,1)+IF(BA37=0,0,1)+IF(BC37=0,0,1)+IF(BE37=0,0,1)</f>
        <v>6</v>
      </c>
      <c r="K37" s="80">
        <f>IF(J37=0,"-",IF(J37&gt;8,E37/8,E37/J37))</f>
        <v>75</v>
      </c>
      <c r="L37" s="81">
        <f>IF(OR(H37=0,J37=0),"-",H37/J37)</f>
        <v>75</v>
      </c>
      <c r="M37" s="46"/>
      <c r="N37" s="31">
        <f>IF(M37&gt;0,VLOOKUP(M37,'Начисление очков'!$L$4:$M$68,2,FALSE),0)</f>
        <v>0</v>
      </c>
      <c r="O37" s="35"/>
      <c r="P37" s="28">
        <f>IF(O37&gt;0,VLOOKUP(O37,'Начисление очков'!$G$4:$H$68,2,FALSE),0)</f>
        <v>0</v>
      </c>
      <c r="Q37" s="34"/>
      <c r="R37" s="31">
        <f>VLOOKUP(Q37,'Начисление очков'!$V$4:$W$68,2,FALSE)</f>
        <v>0</v>
      </c>
      <c r="S37" s="35"/>
      <c r="T37" s="28">
        <f>VLOOKUP(S37,'Начисление очков'!$Q$4:$R$68,2,FALSE)</f>
        <v>0</v>
      </c>
      <c r="U37" s="35"/>
      <c r="V37" s="28">
        <f>VLOOKUP(U37,'Начисление очков'!$Q$4:$R$68,2,FALSE)</f>
        <v>0</v>
      </c>
      <c r="W37" s="34"/>
      <c r="X37" s="31">
        <f>VLOOKUP(W37,'Начисление очков'!$V$4:$W$68,2,FALSE)</f>
        <v>0</v>
      </c>
      <c r="Y37" s="35"/>
      <c r="Z37" s="28">
        <f>IF(Y37&gt;0,VLOOKUP(Y37,'Начисление очков'!$G$4:$H$68,2,FALSE),0)</f>
        <v>0</v>
      </c>
      <c r="AA37" s="56"/>
      <c r="AB37" s="57">
        <f>IF(AA37&gt;0,VLOOKUP(AA37,'Начисление очков'!$B$4:$C$68,2,FALSE),0)</f>
        <v>0</v>
      </c>
      <c r="AC37" s="35">
        <v>12</v>
      </c>
      <c r="AD37" s="28">
        <f>IF(AC37&gt;0,VLOOKUP(AC37,'Начисление очков'!$G$4:$H$68,2,FALSE),0)</f>
        <v>65</v>
      </c>
      <c r="AE37" s="34"/>
      <c r="AF37" s="31">
        <f>VLOOKUP(AE37,'Начисление очков'!$V$4:$W$68,2,FALSE)</f>
        <v>0</v>
      </c>
      <c r="AG37" s="6"/>
      <c r="AH37" s="6">
        <f>IF(AG37&gt;0,VLOOKUP(AG37,'Начисление очков'!$B$4:$C$68,2,FALSE),0)</f>
        <v>0</v>
      </c>
      <c r="AI37" s="46">
        <v>10</v>
      </c>
      <c r="AJ37" s="34">
        <f>IF(AI37&gt;0,VLOOKUP(AI37,'Начисление очков'!$B$4:$C$68,2,FALSE),0)</f>
        <v>125</v>
      </c>
      <c r="AK37" s="6"/>
      <c r="AL37" s="28">
        <f>VLOOKUP(AK37,'Начисление очков'!$V$4:$W$68,2,FALSE)</f>
        <v>0</v>
      </c>
      <c r="AM37" s="34">
        <v>5</v>
      </c>
      <c r="AN37" s="31">
        <f>IF(AM37&gt;0,VLOOKUP(AM37,'Начисление очков'!$G$4:$H$68,2,FALSE),0)</f>
        <v>150</v>
      </c>
      <c r="AO37" s="35"/>
      <c r="AP37" s="107">
        <f>VLOOKUP(AO37,'Начисление очков'!$L$4:$M$68,2,FALSE)</f>
        <v>0</v>
      </c>
      <c r="AQ37" s="34"/>
      <c r="AR37" s="31">
        <f>VLOOKUP(AQ37,'Начисление очков'!$G$4:$H$68,2,FALSE)</f>
        <v>0</v>
      </c>
      <c r="AS37" s="35">
        <v>64</v>
      </c>
      <c r="AT37" s="28">
        <f>VLOOKUP(AS37,'Начисление очков'!$L$4:$M$68,2,FALSE)</f>
        <v>1</v>
      </c>
      <c r="AU37" s="56"/>
      <c r="AV37" s="57">
        <f>VLOOKUP(AU37,'Начисление очков'!$Q$4:$R$68,2,FALSE)</f>
        <v>0</v>
      </c>
      <c r="AW37" s="35"/>
      <c r="AX37" s="28">
        <f>VLOOKUP(AW37,'Начисление очков'!$Q$4:$R$68,2,FALSE)</f>
        <v>0</v>
      </c>
      <c r="AY37" s="46">
        <v>16</v>
      </c>
      <c r="AZ37" s="31">
        <f>IF(AY37&gt;0,VLOOKUP(AY37,'Начисление очков'!$Q$4:$R$68,2,FALSE),0)</f>
        <v>19</v>
      </c>
      <c r="BA37" s="6"/>
      <c r="BB37" s="28">
        <f>VLOOKUP(BA37,'Начисление очков'!$L$4:$M$68,2,FALSE)</f>
        <v>0</v>
      </c>
      <c r="BC37" s="46">
        <v>16</v>
      </c>
      <c r="BD37" s="34">
        <f>IF(BC37&gt;0,VLOOKUP(BC37,'Начисление очков'!$B$4:$C$68,2,FALSE),0)</f>
        <v>90</v>
      </c>
      <c r="BE37" s="35"/>
      <c r="BF37" s="28">
        <f>IF(BE37&gt;0,VLOOKUP(BE37,'Начисление очков'!$G$4:$H$68,2,FALSE),0)</f>
        <v>0</v>
      </c>
      <c r="BG37" s="223">
        <v>9</v>
      </c>
      <c r="BH37" s="222">
        <f>IF(BG37&gt;0,VLOOKUP(BG37,'Начисление очков'!$L$4:$M$68,2,FALSE),0)</f>
        <v>50</v>
      </c>
      <c r="BI37" s="87">
        <v>500</v>
      </c>
      <c r="BJ37" s="88">
        <v>500</v>
      </c>
      <c r="BK37" s="88">
        <v>25</v>
      </c>
      <c r="BM37" s="24" t="e">
        <f>IF(#REF!=0,0,1)</f>
        <v>#REF!</v>
      </c>
    </row>
    <row r="38" spans="1:65" ht="15.9" customHeight="1" x14ac:dyDescent="0.3">
      <c r="B38" s="66" t="s">
        <v>10</v>
      </c>
      <c r="C38" s="67">
        <f>C37+1</f>
        <v>29</v>
      </c>
      <c r="D38" s="114">
        <f>IF(BK38=0," ",BK38-C38)</f>
        <v>1</v>
      </c>
      <c r="E38" s="65">
        <f>LARGE((N38,P38,R38,T38,V38,X38,Z38,AB38,AD38,AF38,AH38,AJ38,AL38,AN38,AP38,AR38,AT38,AV38,AX38,AZ38,BB38,BD38,BF38),1)+LARGE((N38,P38,R38,T38,V38,X38,Z38,AB38,AD38,AF38,AH38,AJ38,AL38,AN38,AP38,AR38,AT38,AV38,AX38,AZ38,BB38,BD38,BF38),2)+LARGE((N38,P38,R38,T38,V38,X38,Z38,AB38,AD38,AF38,AH38,AJ38,AL38,AN38,AP38,AR38,AT38,AV38,AX38,AZ38,BB38,BD38,BF38),3)+LARGE((N38,P38,R38,T38,V38,X38,Z38,AB38,AD38,AF38,AH38,AJ38,AL38,AN38,AP38,AR38,AT38,AV38,AX38,AZ38,BB38,BD38,BF38),4)+LARGE((N38,P38,R38,T38,V38,X38,Z38,AB38,AD38,AF38,AH38,AJ38,AL38,AN38,AP38,AR38,AT38,AV38,AX38,AZ38,BB38,BD38,BF38),5)+LARGE((N38,P38,R38,T38,V38,X38,Z38,AB38,AD38,AF38,AH38,AJ38,AL38,AN38,AP38,AR38,AT38,AV38,AX38,AZ38,BB38,BD38,BF38),6)+LARGE((N38,P38,R38,T38,V38,X38,Z38,AB38,AD38,AF38,AH38,AJ38,AL38,AN38,AP38,AR38,AT38,AV38,AX38,AZ38,BB38,BD38,BF38),7)+LARGE((N38,P38,R38,T38,V38,X38,Z38,AB38,AD38,AF38,AH38,AJ38,AL38,AN38,AP38,AR38,AT38,AV38,AX38,AZ38,BB38,BD38,BF38),8)</f>
        <v>440</v>
      </c>
      <c r="F38" s="74">
        <f>E38-BI38</f>
        <v>30</v>
      </c>
      <c r="G38" s="73" t="str">
        <f>IF(SUMIF(M38:BF38,"&lt;0")&lt;&gt;0,SUMIF(M38:BF38,"&lt;0")*(-1)," ")</f>
        <v xml:space="preserve"> </v>
      </c>
      <c r="H38" s="77">
        <f>N38+P38+R38+T38+V38+X38+Z38+AB38+AD38+AF38+AH38+AJ38+AL38+AN38+AP38+AR38+AT38+AV38+AX38+AZ38+BB38+BD38+BF38</f>
        <v>440</v>
      </c>
      <c r="I38" s="74">
        <f>H38-BJ38</f>
        <v>30</v>
      </c>
      <c r="J38" s="78">
        <f>IF(M38=0,0,1)+IF(O38=0,0,1)+IF(Q38=0,0,1)+IF(S38=0,0,1)+IF(U38=0,0,1)+IF(W38=0,0,1)+IF(Y38=0,0,1)+IF(AA38=0,0,1)+IF(AC38=0,0,1)+IF(AE38=0,0,1)+IF(AG38=0,0,1)+IF(AI38=0,0,1)+IF(AK38=0,0,1)+IF(AM38=0,0,1)+IF(AO38=0,0,1)+IF(AQ38=0,0,1)+IF(AU38=0,0,1)+IF(AS38=0,0,1)+IF(AU38=0,0,1)+IF(AW38=0,0,1)+IF(AY38=0,0,1)+IF(BA38=0,0,1)+IF(BC38=0,0,1)+IF(BE38=0,0,1)</f>
        <v>7</v>
      </c>
      <c r="K38" s="80">
        <f>IF(J38=0,"-",IF(J38&gt;8,E38/8,E38/J38))</f>
        <v>62.857142857142854</v>
      </c>
      <c r="L38" s="81">
        <f>IF(OR(H38=0,J38=0),"-",H38/J38)</f>
        <v>62.857142857142854</v>
      </c>
      <c r="M38" s="46">
        <v>12</v>
      </c>
      <c r="N38" s="31">
        <f>IF(M38&gt;0,VLOOKUP(M38,'Начисление очков'!$L$4:$M$68,2,FALSE),0)</f>
        <v>40</v>
      </c>
      <c r="O38" s="35"/>
      <c r="P38" s="28">
        <f>IF(O38&gt;0,VLOOKUP(O38,'Начисление очков'!$G$4:$H$68,2,FALSE),0)</f>
        <v>0</v>
      </c>
      <c r="Q38" s="34"/>
      <c r="R38" s="31">
        <f>VLOOKUP(Q38,'Начисление очков'!$V$4:$W$68,2,FALSE)</f>
        <v>0</v>
      </c>
      <c r="S38" s="35"/>
      <c r="T38" s="28">
        <f>VLOOKUP(S38,'Начисление очков'!$Q$4:$R$68,2,FALSE)</f>
        <v>0</v>
      </c>
      <c r="U38" s="35">
        <v>2</v>
      </c>
      <c r="V38" s="28">
        <f>VLOOKUP(U38,'Начисление очков'!$Q$4:$R$68,2,FALSE)</f>
        <v>130</v>
      </c>
      <c r="W38" s="34"/>
      <c r="X38" s="31">
        <f>VLOOKUP(W38,'Начисление очков'!$V$4:$W$68,2,FALSE)</f>
        <v>0</v>
      </c>
      <c r="Y38" s="35"/>
      <c r="Z38" s="28">
        <f>IF(Y38&gt;0,VLOOKUP(Y38,'Начисление очков'!$G$4:$H$68,2,FALSE),0)</f>
        <v>0</v>
      </c>
      <c r="AA38" s="56"/>
      <c r="AB38" s="57">
        <f>IF(AA38&gt;0,VLOOKUP(AA38,'Начисление очков'!$B$4:$C$68,2,FALSE),0)</f>
        <v>0</v>
      </c>
      <c r="AC38" s="35">
        <v>16</v>
      </c>
      <c r="AD38" s="28">
        <f>IF(AC38&gt;0,VLOOKUP(AC38,'Начисление очков'!$G$4:$H$68,2,FALSE),0)</f>
        <v>55</v>
      </c>
      <c r="AE38" s="34"/>
      <c r="AF38" s="31">
        <f>VLOOKUP(AE38,'Начисление очков'!$V$4:$W$68,2,FALSE)</f>
        <v>0</v>
      </c>
      <c r="AG38" s="6"/>
      <c r="AH38" s="6">
        <f>IF(AG38&gt;0,VLOOKUP(AG38,'Начисление очков'!$B$4:$C$68,2,FALSE),0)</f>
        <v>0</v>
      </c>
      <c r="AI38" s="46">
        <v>18</v>
      </c>
      <c r="AJ38" s="34">
        <f>IF(AI38&gt;0,VLOOKUP(AI38,'Начисление очков'!$B$4:$C$68,2,FALSE),0)</f>
        <v>65</v>
      </c>
      <c r="AK38" s="6"/>
      <c r="AL38" s="28">
        <f>VLOOKUP(AK38,'Начисление очков'!$V$4:$W$68,2,FALSE)</f>
        <v>0</v>
      </c>
      <c r="AM38" s="34"/>
      <c r="AN38" s="31">
        <f>IF(AM38&gt;0,VLOOKUP(AM38,'Начисление очков'!$G$4:$H$68,2,FALSE),0)</f>
        <v>0</v>
      </c>
      <c r="AO38" s="35"/>
      <c r="AP38" s="107">
        <f>VLOOKUP(AO38,'Начисление очков'!$L$4:$M$68,2,FALSE)</f>
        <v>0</v>
      </c>
      <c r="AQ38" s="34">
        <v>10</v>
      </c>
      <c r="AR38" s="31">
        <f>VLOOKUP(AQ38,'Начисление очков'!$G$4:$H$68,2,FALSE)</f>
        <v>75</v>
      </c>
      <c r="AS38" s="35">
        <v>12</v>
      </c>
      <c r="AT38" s="28">
        <f>VLOOKUP(AS38,'Начисление очков'!$L$4:$M$68,2,FALSE)</f>
        <v>40</v>
      </c>
      <c r="AU38" s="56"/>
      <c r="AV38" s="57">
        <f>VLOOKUP(AU38,'Начисление очков'!$Q$4:$R$68,2,FALSE)</f>
        <v>0</v>
      </c>
      <c r="AW38" s="35"/>
      <c r="AX38" s="28">
        <f>VLOOKUP(AW38,'Начисление очков'!$Q$4:$R$68,2,FALSE)</f>
        <v>0</v>
      </c>
      <c r="AY38" s="46"/>
      <c r="AZ38" s="31">
        <f>IF(AY38&gt;0,VLOOKUP(AY38,'Начисление очков'!$Q$4:$R$68,2,FALSE),0)</f>
        <v>0</v>
      </c>
      <c r="BA38" s="6"/>
      <c r="BB38" s="28">
        <f>VLOOKUP(BA38,'Начисление очков'!$L$4:$M$68,2,FALSE)</f>
        <v>0</v>
      </c>
      <c r="BC38" s="46">
        <v>25</v>
      </c>
      <c r="BD38" s="34">
        <f>IF(BC38&gt;0,VLOOKUP(BC38,'Начисление очков'!$B$4:$C$68,2,FALSE),0)</f>
        <v>35</v>
      </c>
      <c r="BE38" s="35"/>
      <c r="BF38" s="28">
        <f>IF(BE38&gt;0,VLOOKUP(BE38,'Начисление очков'!$G$4:$H$68,2,FALSE),0)</f>
        <v>0</v>
      </c>
      <c r="BG38" s="223">
        <v>32</v>
      </c>
      <c r="BH38" s="222">
        <f>IF(BG38&gt;0,VLOOKUP(BG38,'Начисление очков'!$L$4:$M$68,2,FALSE),0)</f>
        <v>10</v>
      </c>
      <c r="BI38" s="87">
        <v>410</v>
      </c>
      <c r="BJ38" s="88">
        <v>410</v>
      </c>
      <c r="BK38" s="88">
        <v>30</v>
      </c>
      <c r="BM38" s="24" t="e">
        <f>IF(#REF!=0,0,1)</f>
        <v>#REF!</v>
      </c>
    </row>
    <row r="39" spans="1:65" ht="15.9" customHeight="1" x14ac:dyDescent="0.3">
      <c r="B39" s="66" t="s">
        <v>31</v>
      </c>
      <c r="C39" s="67">
        <f>C38+1</f>
        <v>30</v>
      </c>
      <c r="D39" s="114">
        <f>IF(BK39=0," ",BK39-C39)</f>
        <v>-1</v>
      </c>
      <c r="E39" s="65">
        <f>LARGE((N39,P39,R39,T39,V39,X39,Z39,AB39,AD39,AF39,AH39,AJ39,AL39,AN39,AP39,AR39,AT39,AV39,AX39,AZ39,BB39,BD39,BF39),1)+LARGE((N39,P39,R39,T39,V39,X39,Z39,AB39,AD39,AF39,AH39,AJ39,AL39,AN39,AP39,AR39,AT39,AV39,AX39,AZ39,BB39,BD39,BF39),2)+LARGE((N39,P39,R39,T39,V39,X39,Z39,AB39,AD39,AF39,AH39,AJ39,AL39,AN39,AP39,AR39,AT39,AV39,AX39,AZ39,BB39,BD39,BF39),3)+LARGE((N39,P39,R39,T39,V39,X39,Z39,AB39,AD39,AF39,AH39,AJ39,AL39,AN39,AP39,AR39,AT39,AV39,AX39,AZ39,BB39,BD39,BF39),4)+LARGE((N39,P39,R39,T39,V39,X39,Z39,AB39,AD39,AF39,AH39,AJ39,AL39,AN39,AP39,AR39,AT39,AV39,AX39,AZ39,BB39,BD39,BF39),5)+LARGE((N39,P39,R39,T39,V39,X39,Z39,AB39,AD39,AF39,AH39,AJ39,AL39,AN39,AP39,AR39,AT39,AV39,AX39,AZ39,BB39,BD39,BF39),6)+LARGE((N39,P39,R39,T39,V39,X39,Z39,AB39,AD39,AF39,AH39,AJ39,AL39,AN39,AP39,AR39,AT39,AV39,AX39,AZ39,BB39,BD39,BF39),7)+LARGE((N39,P39,R39,T39,V39,X39,Z39,AB39,AD39,AF39,AH39,AJ39,AL39,AN39,AP39,AR39,AT39,AV39,AX39,AZ39,BB39,BD39,BF39),8)</f>
        <v>432</v>
      </c>
      <c r="F39" s="74">
        <f>E39-BI39</f>
        <v>2</v>
      </c>
      <c r="G39" s="73" t="str">
        <f>IF(SUMIF(M39:BF39,"&lt;0")&lt;&gt;0,SUMIF(M39:BF39,"&lt;0")*(-1)," ")</f>
        <v xml:space="preserve"> </v>
      </c>
      <c r="H39" s="77">
        <f>N39+P39+R39+T39+V39+X39+Z39+AB39+AD39+AF39+AH39+AJ39+AL39+AN39+AP39+AR39+AT39+AV39+AX39+AZ39+BB39+BD39+BF39</f>
        <v>525</v>
      </c>
      <c r="I39" s="74">
        <f>H39-BJ39</f>
        <v>16</v>
      </c>
      <c r="J39" s="78">
        <f>IF(M39=0,0,1)+IF(O39=0,0,1)+IF(Q39=0,0,1)+IF(S39=0,0,1)+IF(U39=0,0,1)+IF(W39=0,0,1)+IF(Y39=0,0,1)+IF(AA39=0,0,1)+IF(AC39=0,0,1)+IF(AE39=0,0,1)+IF(AG39=0,0,1)+IF(AI39=0,0,1)+IF(AK39=0,0,1)+IF(AM39=0,0,1)+IF(AO39=0,0,1)+IF(AQ39=0,0,1)+IF(AU39=0,0,1)+IF(AS39=0,0,1)+IF(AU39=0,0,1)+IF(AW39=0,0,1)+IF(AY39=0,0,1)+IF(BA39=0,0,1)+IF(BC39=0,0,1)+IF(BE39=0,0,1)</f>
        <v>15</v>
      </c>
      <c r="K39" s="80">
        <f>IF(J39=0,"-",IF(J39&gt;8,E39/8,E39/J39))</f>
        <v>54</v>
      </c>
      <c r="L39" s="81">
        <f>IF(OR(H39=0,J39=0),"-",H39/J39)</f>
        <v>35</v>
      </c>
      <c r="M39" s="46">
        <v>16</v>
      </c>
      <c r="N39" s="31">
        <f>IF(M39&gt;0,VLOOKUP(M39,'Начисление очков'!$L$4:$M$68,2,FALSE),0)</f>
        <v>32</v>
      </c>
      <c r="O39" s="35">
        <v>12</v>
      </c>
      <c r="P39" s="28">
        <f>IF(O39&gt;0,VLOOKUP(O39,'Начисление очков'!$G$4:$H$68,2,FALSE),0)</f>
        <v>65</v>
      </c>
      <c r="Q39" s="34">
        <v>4</v>
      </c>
      <c r="R39" s="31">
        <f>VLOOKUP(Q39,'Начисление очков'!$V$4:$W$68,2,FALSE)</f>
        <v>18</v>
      </c>
      <c r="S39" s="35"/>
      <c r="T39" s="28">
        <f>VLOOKUP(S39,'Начисление очков'!$Q$4:$R$68,2,FALSE)</f>
        <v>0</v>
      </c>
      <c r="U39" s="35">
        <v>9</v>
      </c>
      <c r="V39" s="28">
        <f>VLOOKUP(U39,'Начисление очков'!$Q$4:$R$68,2,FALSE)</f>
        <v>30</v>
      </c>
      <c r="W39" s="34"/>
      <c r="X39" s="31">
        <f>VLOOKUP(W39,'Начисление очков'!$V$4:$W$68,2,FALSE)</f>
        <v>0</v>
      </c>
      <c r="Y39" s="35">
        <v>32</v>
      </c>
      <c r="Z39" s="28">
        <f>IF(Y39&gt;0,VLOOKUP(Y39,'Начисление очков'!$G$4:$H$68,2,FALSE),0)</f>
        <v>18</v>
      </c>
      <c r="AA39" s="56">
        <v>17</v>
      </c>
      <c r="AB39" s="57">
        <f>IF(AA39&gt;0,VLOOKUP(AA39,'Начисление очков'!$B$4:$C$68,2,FALSE),0)</f>
        <v>80</v>
      </c>
      <c r="AC39" s="35">
        <v>17</v>
      </c>
      <c r="AD39" s="28">
        <f>IF(AC39&gt;0,VLOOKUP(AC39,'Начисление очков'!$G$4:$H$68,2,FALSE),0)</f>
        <v>50</v>
      </c>
      <c r="AE39" s="34"/>
      <c r="AF39" s="31">
        <f>VLOOKUP(AE39,'Начисление очков'!$V$4:$W$68,2,FALSE)</f>
        <v>0</v>
      </c>
      <c r="AG39" s="6"/>
      <c r="AH39" s="6">
        <f>IF(AG39&gt;0,VLOOKUP(AG39,'Начисление очков'!$B$4:$C$68,2,FALSE),0)</f>
        <v>0</v>
      </c>
      <c r="AI39" s="46"/>
      <c r="AJ39" s="34">
        <f>IF(AI39&gt;0,VLOOKUP(AI39,'Начисление очков'!$B$4:$C$68,2,FALSE),0)</f>
        <v>0</v>
      </c>
      <c r="AK39" s="6"/>
      <c r="AL39" s="28">
        <f>VLOOKUP(AK39,'Начисление очков'!$V$4:$W$68,2,FALSE)</f>
        <v>0</v>
      </c>
      <c r="AM39" s="34"/>
      <c r="AN39" s="31">
        <f>IF(AM39&gt;0,VLOOKUP(AM39,'Начисление очков'!$G$4:$H$68,2,FALSE),0)</f>
        <v>0</v>
      </c>
      <c r="AO39" s="35">
        <v>8</v>
      </c>
      <c r="AP39" s="107">
        <f>VLOOKUP(AO39,'Начисление очков'!$L$4:$M$68,2,FALSE)</f>
        <v>65</v>
      </c>
      <c r="AQ39" s="34">
        <v>48</v>
      </c>
      <c r="AR39" s="31">
        <f>VLOOKUP(AQ39,'Начисление очков'!$G$4:$H$68,2,FALSE)</f>
        <v>2</v>
      </c>
      <c r="AS39" s="35"/>
      <c r="AT39" s="28">
        <f>VLOOKUP(AS39,'Начисление очков'!$L$4:$M$68,2,FALSE)</f>
        <v>0</v>
      </c>
      <c r="AU39" s="56">
        <v>6</v>
      </c>
      <c r="AV39" s="57">
        <f>VLOOKUP(AU39,'Начисление очков'!$Q$4:$R$68,2,FALSE)</f>
        <v>45</v>
      </c>
      <c r="AW39" s="35">
        <v>16</v>
      </c>
      <c r="AX39" s="28">
        <f>VLOOKUP(AW39,'Начисление очков'!$Q$4:$R$68,2,FALSE)</f>
        <v>19</v>
      </c>
      <c r="AY39" s="46">
        <v>32</v>
      </c>
      <c r="AZ39" s="31">
        <f>IF(AY39&gt;0,VLOOKUP(AY39,'Начисление очков'!$Q$4:$R$68,2,FALSE),0)</f>
        <v>6</v>
      </c>
      <c r="BA39" s="6">
        <v>8</v>
      </c>
      <c r="BB39" s="28">
        <f>VLOOKUP(BA39,'Начисление очков'!$L$4:$M$68,2,FALSE)</f>
        <v>65</v>
      </c>
      <c r="BC39" s="46">
        <v>32</v>
      </c>
      <c r="BD39" s="34">
        <f>IF(BC39&gt;0,VLOOKUP(BC39,'Начисление очков'!$B$4:$C$68,2,FALSE),0)</f>
        <v>30</v>
      </c>
      <c r="BE39" s="35"/>
      <c r="BF39" s="28">
        <f>IF(BE39&gt;0,VLOOKUP(BE39,'Начисление очков'!$G$4:$H$68,2,FALSE),0)</f>
        <v>0</v>
      </c>
      <c r="BG39" s="223">
        <v>20</v>
      </c>
      <c r="BH39" s="222">
        <f>IF(BG39&gt;0,VLOOKUP(BG39,'Начисление очков'!$L$4:$M$68,2,FALSE),0)</f>
        <v>16</v>
      </c>
      <c r="BI39" s="87">
        <v>430</v>
      </c>
      <c r="BJ39" s="88">
        <v>509</v>
      </c>
      <c r="BK39" s="88">
        <v>29</v>
      </c>
      <c r="BM39" s="24" t="e">
        <f>IF(#REF!=0,0,1)</f>
        <v>#REF!</v>
      </c>
    </row>
    <row r="40" spans="1:65" ht="15.9" customHeight="1" x14ac:dyDescent="0.3">
      <c r="B40" s="66" t="s">
        <v>77</v>
      </c>
      <c r="C40" s="67">
        <f>C39+1</f>
        <v>31</v>
      </c>
      <c r="D40" s="114">
        <f>IF(BK40=0," ",BK40-C40)</f>
        <v>1</v>
      </c>
      <c r="E40" s="65">
        <f>LARGE((N40,P40,R40,T40,V40,X40,Z40,AB40,AD40,AF40,AH40,AJ40,AL40,AN40,AP40,AR40,AT40,AV40,AX40,AZ40,BB40,BD40,BF40),1)+LARGE((N40,P40,R40,T40,V40,X40,Z40,AB40,AD40,AF40,AH40,AJ40,AL40,AN40,AP40,AR40,AT40,AV40,AX40,AZ40,BB40,BD40,BF40),2)+LARGE((N40,P40,R40,T40,V40,X40,Z40,AB40,AD40,AF40,AH40,AJ40,AL40,AN40,AP40,AR40,AT40,AV40,AX40,AZ40,BB40,BD40,BF40),3)+LARGE((N40,P40,R40,T40,V40,X40,Z40,AB40,AD40,AF40,AH40,AJ40,AL40,AN40,AP40,AR40,AT40,AV40,AX40,AZ40,BB40,BD40,BF40),4)+LARGE((N40,P40,R40,T40,V40,X40,Z40,AB40,AD40,AF40,AH40,AJ40,AL40,AN40,AP40,AR40,AT40,AV40,AX40,AZ40,BB40,BD40,BF40),5)+LARGE((N40,P40,R40,T40,V40,X40,Z40,AB40,AD40,AF40,AH40,AJ40,AL40,AN40,AP40,AR40,AT40,AV40,AX40,AZ40,BB40,BD40,BF40),6)+LARGE((N40,P40,R40,T40,V40,X40,Z40,AB40,AD40,AF40,AH40,AJ40,AL40,AN40,AP40,AR40,AT40,AV40,AX40,AZ40,BB40,BD40,BF40),7)+LARGE((N40,P40,R40,T40,V40,X40,Z40,AB40,AD40,AF40,AH40,AJ40,AL40,AN40,AP40,AR40,AT40,AV40,AX40,AZ40,BB40,BD40,BF40),8)</f>
        <v>378</v>
      </c>
      <c r="F40" s="74">
        <f>E40-BI40</f>
        <v>0</v>
      </c>
      <c r="G40" s="73" t="str">
        <f>IF(SUMIF(M40:BF40,"&lt;0")&lt;&gt;0,SUMIF(M40:BF40,"&lt;0")*(-1)," ")</f>
        <v xml:space="preserve"> </v>
      </c>
      <c r="H40" s="77">
        <f>N40+P40+R40+T40+V40+X40+Z40+AB40+AD40+AF40+AH40+AJ40+AL40+AN40+AP40+AR40+AT40+AV40+AX40+AZ40+BB40+BD40+BF40</f>
        <v>460</v>
      </c>
      <c r="I40" s="74">
        <f>H40-BJ40</f>
        <v>-7</v>
      </c>
      <c r="J40" s="78">
        <f>IF(M40=0,0,1)+IF(O40=0,0,1)+IF(Q40=0,0,1)+IF(S40=0,0,1)+IF(U40=0,0,1)+IF(W40=0,0,1)+IF(Y40=0,0,1)+IF(AA40=0,0,1)+IF(AC40=0,0,1)+IF(AE40=0,0,1)+IF(AG40=0,0,1)+IF(AI40=0,0,1)+IF(AK40=0,0,1)+IF(AM40=0,0,1)+IF(AO40=0,0,1)+IF(AQ40=0,0,1)+IF(AU40=0,0,1)+IF(AS40=0,0,1)+IF(AU40=0,0,1)+IF(AW40=0,0,1)+IF(AY40=0,0,1)+IF(BA40=0,0,1)+IF(BC40=0,0,1)+IF(BE40=0,0,1)</f>
        <v>15</v>
      </c>
      <c r="K40" s="80">
        <f>IF(J40=0,"-",IF(J40&gt;8,E40/8,E40/J40))</f>
        <v>47.25</v>
      </c>
      <c r="L40" s="81">
        <f>IF(OR(H40=0,J40=0),"-",H40/J40)</f>
        <v>30.666666666666668</v>
      </c>
      <c r="M40" s="46">
        <v>40</v>
      </c>
      <c r="N40" s="31">
        <f>IF(M40&gt;0,VLOOKUP(M40,'Начисление очков'!$L$4:$M$68,2,FALSE),0)</f>
        <v>3</v>
      </c>
      <c r="O40" s="35">
        <v>16</v>
      </c>
      <c r="P40" s="28">
        <f>IF(O40&gt;0,VLOOKUP(O40,'Начисление очков'!$G$4:$H$68,2,FALSE),0)</f>
        <v>55</v>
      </c>
      <c r="Q40" s="34"/>
      <c r="R40" s="31">
        <f>VLOOKUP(Q40,'Начисление очков'!$V$4:$W$68,2,FALSE)</f>
        <v>0</v>
      </c>
      <c r="S40" s="35"/>
      <c r="T40" s="28">
        <f>VLOOKUP(S40,'Начисление очков'!$Q$4:$R$68,2,FALSE)</f>
        <v>0</v>
      </c>
      <c r="U40" s="35"/>
      <c r="V40" s="28">
        <f>VLOOKUP(U40,'Начисление очков'!$Q$4:$R$68,2,FALSE)</f>
        <v>0</v>
      </c>
      <c r="W40" s="34"/>
      <c r="X40" s="31">
        <f>VLOOKUP(W40,'Начисление очков'!$V$4:$W$68,2,FALSE)</f>
        <v>0</v>
      </c>
      <c r="Y40" s="35">
        <v>24</v>
      </c>
      <c r="Z40" s="28">
        <f>IF(Y40&gt;0,VLOOKUP(Y40,'Начисление очков'!$G$4:$H$68,2,FALSE),0)</f>
        <v>21</v>
      </c>
      <c r="AA40" s="56"/>
      <c r="AB40" s="57">
        <f>IF(AA40&gt;0,VLOOKUP(AA40,'Начисление очков'!$B$4:$C$68,2,FALSE),0)</f>
        <v>0</v>
      </c>
      <c r="AC40" s="35">
        <v>24</v>
      </c>
      <c r="AD40" s="28">
        <f>IF(AC40&gt;0,VLOOKUP(AC40,'Начисление очков'!$G$4:$H$68,2,FALSE),0)</f>
        <v>21</v>
      </c>
      <c r="AE40" s="34"/>
      <c r="AF40" s="31">
        <f>VLOOKUP(AE40,'Начисление очков'!$V$4:$W$68,2,FALSE)</f>
        <v>0</v>
      </c>
      <c r="AG40" s="6">
        <v>17</v>
      </c>
      <c r="AH40" s="6">
        <f>IF(AG40&gt;0,VLOOKUP(AG40,'Начисление очков'!$B$4:$C$68,2,FALSE),0)</f>
        <v>80</v>
      </c>
      <c r="AI40" s="46">
        <v>26</v>
      </c>
      <c r="AJ40" s="34">
        <f>IF(AI40&gt;0,VLOOKUP(AI40,'Начисление очков'!$B$4:$C$68,2,FALSE),0)</f>
        <v>33</v>
      </c>
      <c r="AK40" s="6"/>
      <c r="AL40" s="28">
        <f>VLOOKUP(AK40,'Начисление очков'!$V$4:$W$68,2,FALSE)</f>
        <v>0</v>
      </c>
      <c r="AM40" s="34">
        <v>10</v>
      </c>
      <c r="AN40" s="31">
        <f>IF(AM40&gt;0,VLOOKUP(AM40,'Начисление очков'!$G$4:$H$68,2,FALSE),0)</f>
        <v>75</v>
      </c>
      <c r="AO40" s="35">
        <v>17</v>
      </c>
      <c r="AP40" s="107">
        <f>VLOOKUP(AO40,'Начисление очков'!$L$4:$M$68,2,FALSE)</f>
        <v>29</v>
      </c>
      <c r="AQ40" s="34"/>
      <c r="AR40" s="31">
        <f>VLOOKUP(AQ40,'Начисление очков'!$G$4:$H$68,2,FALSE)</f>
        <v>0</v>
      </c>
      <c r="AS40" s="35">
        <v>16</v>
      </c>
      <c r="AT40" s="28">
        <f>VLOOKUP(AS40,'Начисление очков'!$L$4:$M$68,2,FALSE)</f>
        <v>32</v>
      </c>
      <c r="AU40" s="56">
        <v>12</v>
      </c>
      <c r="AV40" s="57">
        <f>VLOOKUP(AU40,'Начисление очков'!$Q$4:$R$68,2,FALSE)</f>
        <v>23</v>
      </c>
      <c r="AW40" s="35">
        <v>32</v>
      </c>
      <c r="AX40" s="28">
        <f>VLOOKUP(AW40,'Начисление очков'!$Q$4:$R$68,2,FALSE)</f>
        <v>6</v>
      </c>
      <c r="AY40" s="46">
        <v>24</v>
      </c>
      <c r="AZ40" s="31">
        <f>IF(AY40&gt;0,VLOOKUP(AY40,'Начисление очков'!$Q$4:$R$68,2,FALSE),0)</f>
        <v>8</v>
      </c>
      <c r="BA40" s="6">
        <v>16</v>
      </c>
      <c r="BB40" s="28">
        <f>VLOOKUP(BA40,'Начисление очков'!$L$4:$M$68,2,FALSE)</f>
        <v>32</v>
      </c>
      <c r="BC40" s="46">
        <v>21</v>
      </c>
      <c r="BD40" s="34">
        <f>IF(BC40&gt;0,VLOOKUP(BC40,'Начисление очков'!$B$4:$C$68,2,FALSE),0)</f>
        <v>42</v>
      </c>
      <c r="BE40" s="35"/>
      <c r="BF40" s="28">
        <f>IF(BE40&gt;0,VLOOKUP(BE40,'Начисление очков'!$G$4:$H$68,2,FALSE),0)</f>
        <v>0</v>
      </c>
      <c r="BG40" s="223">
        <v>32</v>
      </c>
      <c r="BH40" s="222">
        <f>IF(BG40&gt;0,VLOOKUP(BG40,'Начисление очков'!$L$4:$M$68,2,FALSE),0)</f>
        <v>10</v>
      </c>
      <c r="BI40" s="87">
        <v>378</v>
      </c>
      <c r="BJ40" s="88">
        <v>467</v>
      </c>
      <c r="BK40" s="88">
        <v>32</v>
      </c>
      <c r="BM40" s="24" t="e">
        <f>IF(#REF!=0,0,1)</f>
        <v>#REF!</v>
      </c>
    </row>
    <row r="41" spans="1:65" ht="15.9" customHeight="1" x14ac:dyDescent="0.3">
      <c r="B41" s="66" t="s">
        <v>62</v>
      </c>
      <c r="C41" s="67">
        <f>C40+1</f>
        <v>32</v>
      </c>
      <c r="D41" s="114">
        <f>IF(BK41=0," ",BK41-C41)</f>
        <v>2</v>
      </c>
      <c r="E41" s="65">
        <f>LARGE((N41,P41,R41,T41,V41,X41,Z41,AB41,AD41,AF41,AH41,AJ41,AL41,AN41,AP41,AR41,AT41,AV41,AX41,AZ41,BB41,BD41,BF41),1)+LARGE((N41,P41,R41,T41,V41,X41,Z41,AB41,AD41,AF41,AH41,AJ41,AL41,AN41,AP41,AR41,AT41,AV41,AX41,AZ41,BB41,BD41,BF41),2)+LARGE((N41,P41,R41,T41,V41,X41,Z41,AB41,AD41,AF41,AH41,AJ41,AL41,AN41,AP41,AR41,AT41,AV41,AX41,AZ41,BB41,BD41,BF41),3)+LARGE((N41,P41,R41,T41,V41,X41,Z41,AB41,AD41,AF41,AH41,AJ41,AL41,AN41,AP41,AR41,AT41,AV41,AX41,AZ41,BB41,BD41,BF41),4)+LARGE((N41,P41,R41,T41,V41,X41,Z41,AB41,AD41,AF41,AH41,AJ41,AL41,AN41,AP41,AR41,AT41,AV41,AX41,AZ41,BB41,BD41,BF41),5)+LARGE((N41,P41,R41,T41,V41,X41,Z41,AB41,AD41,AF41,AH41,AJ41,AL41,AN41,AP41,AR41,AT41,AV41,AX41,AZ41,BB41,BD41,BF41),6)+LARGE((N41,P41,R41,T41,V41,X41,Z41,AB41,AD41,AF41,AH41,AJ41,AL41,AN41,AP41,AR41,AT41,AV41,AX41,AZ41,BB41,BD41,BF41),7)+LARGE((N41,P41,R41,T41,V41,X41,Z41,AB41,AD41,AF41,AH41,AJ41,AL41,AN41,AP41,AR41,AT41,AV41,AX41,AZ41,BB41,BD41,BF41),8)</f>
        <v>370</v>
      </c>
      <c r="F41" s="74">
        <f>E41-BI41</f>
        <v>0</v>
      </c>
      <c r="G41" s="73" t="str">
        <f>IF(SUMIF(M41:BF41,"&lt;0")&lt;&gt;0,SUMIF(M41:BF41,"&lt;0")*(-1)," ")</f>
        <v xml:space="preserve"> </v>
      </c>
      <c r="H41" s="77">
        <f>N41+P41+R41+T41+V41+X41+Z41+AB41+AD41+AF41+AH41+AJ41+AL41+AN41+AP41+AR41+AT41+AV41+AX41+AZ41+BB41+BD41+BF41</f>
        <v>407</v>
      </c>
      <c r="I41" s="74">
        <f>H41-BJ41</f>
        <v>4</v>
      </c>
      <c r="J41" s="78">
        <f>IF(M41=0,0,1)+IF(O41=0,0,1)+IF(Q41=0,0,1)+IF(S41=0,0,1)+IF(U41=0,0,1)+IF(W41=0,0,1)+IF(Y41=0,0,1)+IF(AA41=0,0,1)+IF(AC41=0,0,1)+IF(AE41=0,0,1)+IF(AG41=0,0,1)+IF(AI41=0,0,1)+IF(AK41=0,0,1)+IF(AM41=0,0,1)+IF(AO41=0,0,1)+IF(AQ41=0,0,1)+IF(AU41=0,0,1)+IF(AS41=0,0,1)+IF(AU41=0,0,1)+IF(AW41=0,0,1)+IF(AY41=0,0,1)+IF(BA41=0,0,1)+IF(BC41=0,0,1)+IF(BE41=0,0,1)</f>
        <v>15</v>
      </c>
      <c r="K41" s="80">
        <f>IF(J41=0,"-",IF(J41&gt;8,E41/8,E41/J41))</f>
        <v>46.25</v>
      </c>
      <c r="L41" s="81">
        <f>IF(OR(H41=0,J41=0),"-",H41/J41)</f>
        <v>27.133333333333333</v>
      </c>
      <c r="M41" s="46">
        <v>24</v>
      </c>
      <c r="N41" s="31">
        <f>IF(M41&gt;0,VLOOKUP(M41,'Начисление очков'!$L$4:$M$68,2,FALSE),0)</f>
        <v>12</v>
      </c>
      <c r="O41" s="35">
        <v>16</v>
      </c>
      <c r="P41" s="28">
        <f>IF(O41&gt;0,VLOOKUP(O41,'Начисление очков'!$G$4:$H$68,2,FALSE),0)</f>
        <v>55</v>
      </c>
      <c r="Q41" s="34"/>
      <c r="R41" s="31">
        <f>VLOOKUP(Q41,'Начисление очков'!$V$4:$W$68,2,FALSE)</f>
        <v>0</v>
      </c>
      <c r="S41" s="35"/>
      <c r="T41" s="28">
        <f>VLOOKUP(S41,'Начисление очков'!$Q$4:$R$68,2,FALSE)</f>
        <v>0</v>
      </c>
      <c r="U41" s="35"/>
      <c r="V41" s="28">
        <f>VLOOKUP(U41,'Начисление очков'!$Q$4:$R$68,2,FALSE)</f>
        <v>0</v>
      </c>
      <c r="W41" s="34"/>
      <c r="X41" s="31">
        <f>VLOOKUP(W41,'Начисление очков'!$V$4:$W$68,2,FALSE)</f>
        <v>0</v>
      </c>
      <c r="Y41" s="35">
        <v>64</v>
      </c>
      <c r="Z41" s="28">
        <f>IF(Y41&gt;0,VLOOKUP(Y41,'Начисление очков'!$G$4:$H$68,2,FALSE),0)</f>
        <v>1</v>
      </c>
      <c r="AA41" s="56">
        <v>20</v>
      </c>
      <c r="AB41" s="57">
        <f>IF(AA41&gt;0,VLOOKUP(AA41,'Начисление очков'!$B$4:$C$68,2,FALSE),0)</f>
        <v>45</v>
      </c>
      <c r="AC41" s="35">
        <v>20</v>
      </c>
      <c r="AD41" s="28">
        <f>IF(AC41&gt;0,VLOOKUP(AC41,'Начисление очков'!$G$4:$H$68,2,FALSE),0)</f>
        <v>27</v>
      </c>
      <c r="AE41" s="34"/>
      <c r="AF41" s="31">
        <f>VLOOKUP(AE41,'Начисление очков'!$V$4:$W$68,2,FALSE)</f>
        <v>0</v>
      </c>
      <c r="AG41" s="6">
        <v>12</v>
      </c>
      <c r="AH41" s="6">
        <f>IF(AG41&gt;0,VLOOKUP(AG41,'Начисление очков'!$B$4:$C$68,2,FALSE),0)</f>
        <v>110</v>
      </c>
      <c r="AI41" s="46">
        <v>64</v>
      </c>
      <c r="AJ41" s="34">
        <f>IF(AI41&gt;0,VLOOKUP(AI41,'Начисление очков'!$B$4:$C$68,2,FALSE),0)</f>
        <v>2</v>
      </c>
      <c r="AK41" s="6">
        <v>18</v>
      </c>
      <c r="AL41" s="28">
        <f>VLOOKUP(AK41,'Начисление очков'!$V$4:$W$68,2,FALSE)</f>
        <v>6</v>
      </c>
      <c r="AM41" s="34">
        <v>16</v>
      </c>
      <c r="AN41" s="31">
        <f>IF(AM41&gt;0,VLOOKUP(AM41,'Начисление очков'!$G$4:$H$68,2,FALSE),0)</f>
        <v>55</v>
      </c>
      <c r="AO41" s="35"/>
      <c r="AP41" s="107">
        <f>VLOOKUP(AO41,'Начисление очков'!$L$4:$M$68,2,FALSE)</f>
        <v>0</v>
      </c>
      <c r="AQ41" s="34"/>
      <c r="AR41" s="31">
        <f>VLOOKUP(AQ41,'Начисление очков'!$G$4:$H$68,2,FALSE)</f>
        <v>0</v>
      </c>
      <c r="AS41" s="35">
        <v>40</v>
      </c>
      <c r="AT41" s="28">
        <f>VLOOKUP(AS41,'Начисление очков'!$L$4:$M$68,2,FALSE)</f>
        <v>3</v>
      </c>
      <c r="AU41" s="56">
        <v>16</v>
      </c>
      <c r="AV41" s="57">
        <f>VLOOKUP(AU41,'Начисление очков'!$Q$4:$R$68,2,FALSE)</f>
        <v>19</v>
      </c>
      <c r="AW41" s="35">
        <v>18</v>
      </c>
      <c r="AX41" s="28">
        <f>VLOOKUP(AW41,'Начисление очков'!$Q$4:$R$68,2,FALSE)</f>
        <v>13</v>
      </c>
      <c r="AY41" s="46"/>
      <c r="AZ41" s="31">
        <f>IF(AY41&gt;0,VLOOKUP(AY41,'Начисление очков'!$Q$4:$R$68,2,FALSE),0)</f>
        <v>0</v>
      </c>
      <c r="BA41" s="6"/>
      <c r="BB41" s="28">
        <f>VLOOKUP(BA41,'Начисление очков'!$L$4:$M$68,2,FALSE)</f>
        <v>0</v>
      </c>
      <c r="BC41" s="46">
        <v>28</v>
      </c>
      <c r="BD41" s="34">
        <f>IF(BC41&gt;0,VLOOKUP(BC41,'Начисление очков'!$B$4:$C$68,2,FALSE),0)</f>
        <v>32</v>
      </c>
      <c r="BE41" s="35">
        <v>20</v>
      </c>
      <c r="BF41" s="28">
        <f>IF(BE41&gt;0,VLOOKUP(BE41,'Начисление очков'!$G$4:$H$68,2,FALSE),0)</f>
        <v>27</v>
      </c>
      <c r="BG41" s="223">
        <v>34</v>
      </c>
      <c r="BH41" s="222">
        <f>IF(BG41&gt;0,VLOOKUP(BG41,'Начисление очков'!$L$4:$M$68,2,FALSE),0)</f>
        <v>8</v>
      </c>
      <c r="BI41" s="87">
        <v>370</v>
      </c>
      <c r="BJ41" s="88">
        <v>403</v>
      </c>
      <c r="BK41" s="88">
        <v>34</v>
      </c>
      <c r="BM41" s="24" t="e">
        <f>IF(#REF!=0,0,1)</f>
        <v>#REF!</v>
      </c>
    </row>
    <row r="42" spans="1:65" ht="15.9" customHeight="1" x14ac:dyDescent="0.3">
      <c r="B42" s="66" t="s">
        <v>80</v>
      </c>
      <c r="C42" s="67">
        <f>C41+1</f>
        <v>33</v>
      </c>
      <c r="D42" s="114">
        <f>IF(BK42=0," ",BK42-C42)</f>
        <v>-2</v>
      </c>
      <c r="E42" s="65">
        <f>LARGE((N42,P42,R42,T42,V42,X42,Z42,AB42,AD42,AF42,AH42,AJ42,AL42,AN42,AP42,AR42,AT42,AV42,AX42,AZ42,BB42,BD42,BF42),1)+LARGE((N42,P42,R42,T42,V42,X42,Z42,AB42,AD42,AF42,AH42,AJ42,AL42,AN42,AP42,AR42,AT42,AV42,AX42,AZ42,BB42,BD42,BF42),2)+LARGE((N42,P42,R42,T42,V42,X42,Z42,AB42,AD42,AF42,AH42,AJ42,AL42,AN42,AP42,AR42,AT42,AV42,AX42,AZ42,BB42,BD42,BF42),3)+LARGE((N42,P42,R42,T42,V42,X42,Z42,AB42,AD42,AF42,AH42,AJ42,AL42,AN42,AP42,AR42,AT42,AV42,AX42,AZ42,BB42,BD42,BF42),4)+LARGE((N42,P42,R42,T42,V42,X42,Z42,AB42,AD42,AF42,AH42,AJ42,AL42,AN42,AP42,AR42,AT42,AV42,AX42,AZ42,BB42,BD42,BF42),5)+LARGE((N42,P42,R42,T42,V42,X42,Z42,AB42,AD42,AF42,AH42,AJ42,AL42,AN42,AP42,AR42,AT42,AV42,AX42,AZ42,BB42,BD42,BF42),6)+LARGE((N42,P42,R42,T42,V42,X42,Z42,AB42,AD42,AF42,AH42,AJ42,AL42,AN42,AP42,AR42,AT42,AV42,AX42,AZ42,BB42,BD42,BF42),7)+LARGE((N42,P42,R42,T42,V42,X42,Z42,AB42,AD42,AF42,AH42,AJ42,AL42,AN42,AP42,AR42,AT42,AV42,AX42,AZ42,BB42,BD42,BF42),8)</f>
        <v>366</v>
      </c>
      <c r="F42" s="74">
        <f>E42-BI42</f>
        <v>-20</v>
      </c>
      <c r="G42" s="73" t="str">
        <f>IF(SUMIF(M42:BF42,"&lt;0")&lt;&gt;0,SUMIF(M42:BF42,"&lt;0")*(-1)," ")</f>
        <v xml:space="preserve"> </v>
      </c>
      <c r="H42" s="77">
        <f>N42+P42+R42+T42+V42+X42+Z42+AB42+AD42+AF42+AH42+AJ42+AL42+AN42+AP42+AR42+AT42+AV42+AX42+AZ42+BB42+BD42+BF42</f>
        <v>421</v>
      </c>
      <c r="I42" s="74">
        <f>H42-BJ42</f>
        <v>-40</v>
      </c>
      <c r="J42" s="78">
        <f>IF(M42=0,0,1)+IF(O42=0,0,1)+IF(Q42=0,0,1)+IF(S42=0,0,1)+IF(U42=0,0,1)+IF(W42=0,0,1)+IF(Y42=0,0,1)+IF(AA42=0,0,1)+IF(AC42=0,0,1)+IF(AE42=0,0,1)+IF(AG42=0,0,1)+IF(AI42=0,0,1)+IF(AK42=0,0,1)+IF(AM42=0,0,1)+IF(AO42=0,0,1)+IF(AQ42=0,0,1)+IF(AU42=0,0,1)+IF(AS42=0,0,1)+IF(AU42=0,0,1)+IF(AW42=0,0,1)+IF(AY42=0,0,1)+IF(BA42=0,0,1)+IF(BC42=0,0,1)+IF(BE42=0,0,1)</f>
        <v>13</v>
      </c>
      <c r="K42" s="80">
        <f>IF(J42=0,"-",IF(J42&gt;8,E42/8,E42/J42))</f>
        <v>45.75</v>
      </c>
      <c r="L42" s="81">
        <f>IF(OR(H42=0,J42=0),"-",H42/J42)</f>
        <v>32.384615384615387</v>
      </c>
      <c r="M42" s="46"/>
      <c r="N42" s="31">
        <f>IF(M42&gt;0,VLOOKUP(M42,'Начисление очков'!$L$4:$M$68,2,FALSE),0)</f>
        <v>0</v>
      </c>
      <c r="O42" s="35"/>
      <c r="P42" s="28">
        <f>IF(O42&gt;0,VLOOKUP(O42,'Начисление очков'!$G$4:$H$68,2,FALSE),0)</f>
        <v>0</v>
      </c>
      <c r="Q42" s="34"/>
      <c r="R42" s="31">
        <f>VLOOKUP(Q42,'Начисление очков'!$V$4:$W$68,2,FALSE)</f>
        <v>0</v>
      </c>
      <c r="S42" s="35"/>
      <c r="T42" s="28">
        <f>VLOOKUP(S42,'Начисление очков'!$Q$4:$R$68,2,FALSE)</f>
        <v>0</v>
      </c>
      <c r="U42" s="35"/>
      <c r="V42" s="28">
        <f>VLOOKUP(U42,'Начисление очков'!$Q$4:$R$68,2,FALSE)</f>
        <v>0</v>
      </c>
      <c r="W42" s="34"/>
      <c r="X42" s="31">
        <f>VLOOKUP(W42,'Начисление очков'!$V$4:$W$68,2,FALSE)</f>
        <v>0</v>
      </c>
      <c r="Y42" s="35"/>
      <c r="Z42" s="28">
        <f>IF(Y42&gt;0,VLOOKUP(Y42,'Начисление очков'!$G$4:$H$68,2,FALSE),0)</f>
        <v>0</v>
      </c>
      <c r="AA42" s="56"/>
      <c r="AB42" s="57">
        <f>IF(AA42&gt;0,VLOOKUP(AA42,'Начисление очков'!$B$4:$C$68,2,FALSE),0)</f>
        <v>0</v>
      </c>
      <c r="AC42" s="35"/>
      <c r="AD42" s="28">
        <f>IF(AC42&gt;0,VLOOKUP(AC42,'Начисление очков'!$G$4:$H$68,2,FALSE),0)</f>
        <v>0</v>
      </c>
      <c r="AE42" s="34"/>
      <c r="AF42" s="31">
        <f>VLOOKUP(AE42,'Начисление очков'!$V$4:$W$68,2,FALSE)</f>
        <v>0</v>
      </c>
      <c r="AG42" s="6">
        <v>12</v>
      </c>
      <c r="AH42" s="6">
        <f>IF(AG42&gt;0,VLOOKUP(AG42,'Начисление очков'!$B$4:$C$68,2,FALSE),0)</f>
        <v>110</v>
      </c>
      <c r="AI42" s="46">
        <v>32</v>
      </c>
      <c r="AJ42" s="34">
        <f>IF(AI42&gt;0,VLOOKUP(AI42,'Начисление очков'!$B$4:$C$68,2,FALSE),0)</f>
        <v>30</v>
      </c>
      <c r="AK42" s="6"/>
      <c r="AL42" s="28">
        <f>VLOOKUP(AK42,'Начисление очков'!$V$4:$W$68,2,FALSE)</f>
        <v>0</v>
      </c>
      <c r="AM42" s="34">
        <v>12</v>
      </c>
      <c r="AN42" s="31">
        <f>IF(AM42&gt;0,VLOOKUP(AM42,'Начисление очков'!$G$4:$H$68,2,FALSE),0)</f>
        <v>65</v>
      </c>
      <c r="AO42" s="35">
        <v>16</v>
      </c>
      <c r="AP42" s="107">
        <f>VLOOKUP(AO42,'Начисление очков'!$L$4:$M$68,2,FALSE)</f>
        <v>32</v>
      </c>
      <c r="AQ42" s="34">
        <v>36</v>
      </c>
      <c r="AR42" s="31">
        <f>VLOOKUP(AQ42,'Начисление очков'!$G$4:$H$68,2,FALSE)</f>
        <v>8</v>
      </c>
      <c r="AS42" s="35">
        <v>18</v>
      </c>
      <c r="AT42" s="28">
        <f>VLOOKUP(AS42,'Начисление очков'!$L$4:$M$68,2,FALSE)</f>
        <v>22</v>
      </c>
      <c r="AU42" s="56">
        <v>16</v>
      </c>
      <c r="AV42" s="57">
        <f>VLOOKUP(AU42,'Начисление очков'!$Q$4:$R$68,2,FALSE)</f>
        <v>19</v>
      </c>
      <c r="AW42" s="35">
        <v>16</v>
      </c>
      <c r="AX42" s="28">
        <f>VLOOKUP(AW42,'Начисление очков'!$Q$4:$R$68,2,FALSE)</f>
        <v>19</v>
      </c>
      <c r="AY42" s="46">
        <v>20</v>
      </c>
      <c r="AZ42" s="31">
        <f>IF(AY42&gt;0,VLOOKUP(AY42,'Начисление очков'!$Q$4:$R$68,2,FALSE),0)</f>
        <v>9</v>
      </c>
      <c r="BA42" s="6">
        <v>16</v>
      </c>
      <c r="BB42" s="28">
        <f>VLOOKUP(BA42,'Начисление очков'!$L$4:$M$68,2,FALSE)</f>
        <v>32</v>
      </c>
      <c r="BC42" s="46">
        <v>36</v>
      </c>
      <c r="BD42" s="34">
        <f>IF(BC42&gt;0,VLOOKUP(BC42,'Начисление очков'!$B$4:$C$68,2,FALSE),0)</f>
        <v>20</v>
      </c>
      <c r="BE42" s="35">
        <v>16</v>
      </c>
      <c r="BF42" s="28">
        <f>IF(BE42&gt;0,VLOOKUP(BE42,'Начисление очков'!$G$4:$H$68,2,FALSE),0)</f>
        <v>55</v>
      </c>
      <c r="BG42" s="223">
        <v>12</v>
      </c>
      <c r="BH42" s="222">
        <f>IF(BG42&gt;0,VLOOKUP(BG42,'Начисление очков'!$L$4:$M$68,2,FALSE),0)</f>
        <v>40</v>
      </c>
      <c r="BI42" s="87">
        <v>386</v>
      </c>
      <c r="BJ42" s="88">
        <v>461</v>
      </c>
      <c r="BK42" s="88">
        <v>31</v>
      </c>
      <c r="BM42" s="24" t="e">
        <f>IF(#REF!=0,0,1)</f>
        <v>#REF!</v>
      </c>
    </row>
    <row r="43" spans="1:65" ht="15.9" customHeight="1" x14ac:dyDescent="0.3">
      <c r="B43" s="66" t="s">
        <v>70</v>
      </c>
      <c r="C43" s="67">
        <f>C42+1</f>
        <v>34</v>
      </c>
      <c r="D43" s="114">
        <f>IF(BK43=0," ",BK43-C43)</f>
        <v>1</v>
      </c>
      <c r="E43" s="65">
        <f>LARGE((N43,P43,R43,T43,V43,X43,Z43,AB43,AD43,AF43,AH43,AJ43,AL43,AN43,AP43,AR43,AT43,AV43,AX43,AZ43,BB43,BD43,BF43),1)+LARGE((N43,P43,R43,T43,V43,X43,Z43,AB43,AD43,AF43,AH43,AJ43,AL43,AN43,AP43,AR43,AT43,AV43,AX43,AZ43,BB43,BD43,BF43),2)+LARGE((N43,P43,R43,T43,V43,X43,Z43,AB43,AD43,AF43,AH43,AJ43,AL43,AN43,AP43,AR43,AT43,AV43,AX43,AZ43,BB43,BD43,BF43),3)+LARGE((N43,P43,R43,T43,V43,X43,Z43,AB43,AD43,AF43,AH43,AJ43,AL43,AN43,AP43,AR43,AT43,AV43,AX43,AZ43,BB43,BD43,BF43),4)+LARGE((N43,P43,R43,T43,V43,X43,Z43,AB43,AD43,AF43,AH43,AJ43,AL43,AN43,AP43,AR43,AT43,AV43,AX43,AZ43,BB43,BD43,BF43),5)+LARGE((N43,P43,R43,T43,V43,X43,Z43,AB43,AD43,AF43,AH43,AJ43,AL43,AN43,AP43,AR43,AT43,AV43,AX43,AZ43,BB43,BD43,BF43),6)+LARGE((N43,P43,R43,T43,V43,X43,Z43,AB43,AD43,AF43,AH43,AJ43,AL43,AN43,AP43,AR43,AT43,AV43,AX43,AZ43,BB43,BD43,BF43),7)+LARGE((N43,P43,R43,T43,V43,X43,Z43,AB43,AD43,AF43,AH43,AJ43,AL43,AN43,AP43,AR43,AT43,AV43,AX43,AZ43,BB43,BD43,BF43),8)</f>
        <v>345</v>
      </c>
      <c r="F43" s="74">
        <f>E43-BI43</f>
        <v>-2</v>
      </c>
      <c r="G43" s="73" t="str">
        <f>IF(SUMIF(M43:BF43,"&lt;0")&lt;&gt;0,SUMIF(M43:BF43,"&lt;0")*(-1)," ")</f>
        <v xml:space="preserve"> </v>
      </c>
      <c r="H43" s="77">
        <f>N43+P43+R43+T43+V43+X43+Z43+AB43+AD43+AF43+AH43+AJ43+AL43+AN43+AP43+AR43+AT43+AV43+AX43+AZ43+BB43+BD43+BF43</f>
        <v>456</v>
      </c>
      <c r="I43" s="74">
        <f>H43-BJ43</f>
        <v>-22</v>
      </c>
      <c r="J43" s="78">
        <f>IF(M43=0,0,1)+IF(O43=0,0,1)+IF(Q43=0,0,1)+IF(S43=0,0,1)+IF(U43=0,0,1)+IF(W43=0,0,1)+IF(Y43=0,0,1)+IF(AA43=0,0,1)+IF(AC43=0,0,1)+IF(AE43=0,0,1)+IF(AG43=0,0,1)+IF(AI43=0,0,1)+IF(AK43=0,0,1)+IF(AM43=0,0,1)+IF(AO43=0,0,1)+IF(AQ43=0,0,1)+IF(AU43=0,0,1)+IF(AS43=0,0,1)+IF(AU43=0,0,1)+IF(AW43=0,0,1)+IF(AY43=0,0,1)+IF(BA43=0,0,1)+IF(BC43=0,0,1)+IF(BE43=0,0,1)</f>
        <v>18</v>
      </c>
      <c r="K43" s="80">
        <f>IF(J43=0,"-",IF(J43&gt;8,E43/8,E43/J43))</f>
        <v>43.125</v>
      </c>
      <c r="L43" s="81">
        <f>IF(OR(H43=0,J43=0),"-",H43/J43)</f>
        <v>25.333333333333332</v>
      </c>
      <c r="M43" s="46">
        <v>32</v>
      </c>
      <c r="N43" s="31">
        <f>IF(M43&gt;0,VLOOKUP(M43,'Начисление очков'!$L$4:$M$68,2,FALSE),0)</f>
        <v>10</v>
      </c>
      <c r="O43" s="35"/>
      <c r="P43" s="28">
        <f>IF(O43&gt;0,VLOOKUP(O43,'Начисление очков'!$G$4:$H$68,2,FALSE),0)</f>
        <v>0</v>
      </c>
      <c r="Q43" s="34"/>
      <c r="R43" s="31">
        <f>VLOOKUP(Q43,'Начисление очков'!$V$4:$W$68,2,FALSE)</f>
        <v>0</v>
      </c>
      <c r="S43" s="35">
        <v>8</v>
      </c>
      <c r="T43" s="28">
        <f>VLOOKUP(S43,'Начисление очков'!$Q$4:$R$68,2,FALSE)</f>
        <v>38</v>
      </c>
      <c r="U43" s="35"/>
      <c r="V43" s="28">
        <f>VLOOKUP(U43,'Начисление очков'!$Q$4:$R$68,2,FALSE)</f>
        <v>0</v>
      </c>
      <c r="W43" s="34"/>
      <c r="X43" s="31">
        <f>VLOOKUP(W43,'Начисление очков'!$V$4:$W$68,2,FALSE)</f>
        <v>0</v>
      </c>
      <c r="Y43" s="35">
        <v>64</v>
      </c>
      <c r="Z43" s="28">
        <f>IF(Y43&gt;0,VLOOKUP(Y43,'Начисление очков'!$G$4:$H$68,2,FALSE),0)</f>
        <v>1</v>
      </c>
      <c r="AA43" s="56">
        <v>32</v>
      </c>
      <c r="AB43" s="57">
        <f>IF(AA43&gt;0,VLOOKUP(AA43,'Начисление очков'!$B$4:$C$68,2,FALSE),0)</f>
        <v>30</v>
      </c>
      <c r="AC43" s="35">
        <v>32</v>
      </c>
      <c r="AD43" s="28">
        <f>IF(AC43&gt;0,VLOOKUP(AC43,'Начисление очков'!$G$4:$H$68,2,FALSE),0)</f>
        <v>18</v>
      </c>
      <c r="AE43" s="34">
        <v>16</v>
      </c>
      <c r="AF43" s="31">
        <f>VLOOKUP(AE43,'Начисление очков'!$V$4:$W$68,2,FALSE)</f>
        <v>7</v>
      </c>
      <c r="AG43" s="6"/>
      <c r="AH43" s="6">
        <f>IF(AG43&gt;0,VLOOKUP(AG43,'Начисление очков'!$B$4:$C$68,2,FALSE),0)</f>
        <v>0</v>
      </c>
      <c r="AI43" s="46">
        <v>37</v>
      </c>
      <c r="AJ43" s="34">
        <f>IF(AI43&gt;0,VLOOKUP(AI43,'Начисление очков'!$B$4:$C$68,2,FALSE),0)</f>
        <v>20</v>
      </c>
      <c r="AK43" s="6"/>
      <c r="AL43" s="28">
        <f>VLOOKUP(AK43,'Начисление очков'!$V$4:$W$68,2,FALSE)</f>
        <v>0</v>
      </c>
      <c r="AM43" s="34">
        <v>16</v>
      </c>
      <c r="AN43" s="31">
        <f>IF(AM43&gt;0,VLOOKUP(AM43,'Начисление очков'!$G$4:$H$68,2,FALSE),0)</f>
        <v>55</v>
      </c>
      <c r="AO43" s="35">
        <v>8</v>
      </c>
      <c r="AP43" s="107">
        <f>VLOOKUP(AO43,'Начисление очков'!$L$4:$M$68,2,FALSE)</f>
        <v>65</v>
      </c>
      <c r="AQ43" s="34">
        <v>32</v>
      </c>
      <c r="AR43" s="31">
        <f>VLOOKUP(AQ43,'Начисление очков'!$G$4:$H$68,2,FALSE)</f>
        <v>18</v>
      </c>
      <c r="AS43" s="35">
        <v>12</v>
      </c>
      <c r="AT43" s="28">
        <f>VLOOKUP(AS43,'Начисление очков'!$L$4:$M$68,2,FALSE)</f>
        <v>40</v>
      </c>
      <c r="AU43" s="56">
        <v>24</v>
      </c>
      <c r="AV43" s="57">
        <f>VLOOKUP(AU43,'Начисление очков'!$Q$4:$R$68,2,FALSE)</f>
        <v>8</v>
      </c>
      <c r="AW43" s="35">
        <v>12</v>
      </c>
      <c r="AX43" s="28">
        <f>VLOOKUP(AW43,'Начисление очков'!$Q$4:$R$68,2,FALSE)</f>
        <v>23</v>
      </c>
      <c r="AY43" s="46">
        <v>32</v>
      </c>
      <c r="AZ43" s="31">
        <f>IF(AY43&gt;0,VLOOKUP(AY43,'Начисление очков'!$Q$4:$R$68,2,FALSE),0)</f>
        <v>6</v>
      </c>
      <c r="BA43" s="6">
        <v>16</v>
      </c>
      <c r="BB43" s="28">
        <f>VLOOKUP(BA43,'Начисление очков'!$L$4:$M$68,2,FALSE)</f>
        <v>32</v>
      </c>
      <c r="BC43" s="46">
        <v>32</v>
      </c>
      <c r="BD43" s="34">
        <f>IF(BC43&gt;0,VLOOKUP(BC43,'Начисление очков'!$B$4:$C$68,2,FALSE),0)</f>
        <v>30</v>
      </c>
      <c r="BE43" s="35">
        <v>16</v>
      </c>
      <c r="BF43" s="28">
        <f>IF(BE43&gt;0,VLOOKUP(BE43,'Начисление очков'!$G$4:$H$68,2,FALSE),0)</f>
        <v>55</v>
      </c>
      <c r="BG43" s="223">
        <v>16</v>
      </c>
      <c r="BH43" s="222">
        <f>IF(BG43&gt;0,VLOOKUP(BG43,'Начисление очков'!$L$4:$M$68,2,FALSE),0)</f>
        <v>32</v>
      </c>
      <c r="BI43" s="87">
        <v>347</v>
      </c>
      <c r="BJ43" s="88">
        <v>478</v>
      </c>
      <c r="BK43" s="88">
        <v>35</v>
      </c>
      <c r="BM43" s="24" t="e">
        <f>IF(#REF!=0,0,1)</f>
        <v>#REF!</v>
      </c>
    </row>
    <row r="44" spans="1:65" ht="15.9" customHeight="1" x14ac:dyDescent="0.3">
      <c r="B44" s="66" t="s">
        <v>113</v>
      </c>
      <c r="C44" s="67">
        <f>C43+1</f>
        <v>35</v>
      </c>
      <c r="D44" s="114">
        <f>IF(BK44=0," ",BK44-C44)</f>
        <v>1</v>
      </c>
      <c r="E44" s="65">
        <f>LARGE((N44,P44,R44,T44,V44,X44,Z44,AB44,AD44,AF44,AH44,AJ44,AL44,AN44,AP44,AR44,AT44,AV44,AX44,AZ44,BB44,BD44,BF44),1)+LARGE((N44,P44,R44,T44,V44,X44,Z44,AB44,AD44,AF44,AH44,AJ44,AL44,AN44,AP44,AR44,AT44,AV44,AX44,AZ44,BB44,BD44,BF44),2)+LARGE((N44,P44,R44,T44,V44,X44,Z44,AB44,AD44,AF44,AH44,AJ44,AL44,AN44,AP44,AR44,AT44,AV44,AX44,AZ44,BB44,BD44,BF44),3)+LARGE((N44,P44,R44,T44,V44,X44,Z44,AB44,AD44,AF44,AH44,AJ44,AL44,AN44,AP44,AR44,AT44,AV44,AX44,AZ44,BB44,BD44,BF44),4)+LARGE((N44,P44,R44,T44,V44,X44,Z44,AB44,AD44,AF44,AH44,AJ44,AL44,AN44,AP44,AR44,AT44,AV44,AX44,AZ44,BB44,BD44,BF44),5)+LARGE((N44,P44,R44,T44,V44,X44,Z44,AB44,AD44,AF44,AH44,AJ44,AL44,AN44,AP44,AR44,AT44,AV44,AX44,AZ44,BB44,BD44,BF44),6)+LARGE((N44,P44,R44,T44,V44,X44,Z44,AB44,AD44,AF44,AH44,AJ44,AL44,AN44,AP44,AR44,AT44,AV44,AX44,AZ44,BB44,BD44,BF44),7)+LARGE((N44,P44,R44,T44,V44,X44,Z44,AB44,AD44,AF44,AH44,AJ44,AL44,AN44,AP44,AR44,AT44,AV44,AX44,AZ44,BB44,BD44,BF44),8)</f>
        <v>333</v>
      </c>
      <c r="F44" s="74">
        <f>E44-BI44</f>
        <v>0</v>
      </c>
      <c r="G44" s="73">
        <f>IF(SUMIF(M44:BF44,"&lt;0")&lt;&gt;0,SUMIF(M44:BF44,"&lt;0")*(-1)," ")</f>
        <v>1</v>
      </c>
      <c r="H44" s="77">
        <f>N44+P44+R44+T44+V44+X44+Z44+AB44+AD44+AF44+AH44+AJ44+AL44+AN44+AP44+AR44+AT44+AV44+AX44+AZ44+BB44+BD44+BF44</f>
        <v>333</v>
      </c>
      <c r="I44" s="74">
        <f>H44-BJ44</f>
        <v>0</v>
      </c>
      <c r="J44" s="78">
        <f>IF(M44=0,0,1)+IF(O44=0,0,1)+IF(Q44=0,0,1)+IF(S44=0,0,1)+IF(U44=0,0,1)+IF(W44=0,0,1)+IF(Y44=0,0,1)+IF(AA44=0,0,1)+IF(AC44=0,0,1)+IF(AE44=0,0,1)+IF(AG44=0,0,1)+IF(AI44=0,0,1)+IF(AK44=0,0,1)+IF(AM44=0,0,1)+IF(AO44=0,0,1)+IF(AQ44=0,0,1)+IF(AU44=0,0,1)+IF(AS44=0,0,1)+IF(AU44=0,0,1)+IF(AW44=0,0,1)+IF(AY44=0,0,1)+IF(BA44=0,0,1)+IF(BC44=0,0,1)+IF(BE44=0,0,1)</f>
        <v>7</v>
      </c>
      <c r="K44" s="80">
        <f>IF(J44=0,"-",IF(J44&gt;8,E44/8,E44/J44))</f>
        <v>47.571428571428569</v>
      </c>
      <c r="L44" s="81">
        <f>IF(OR(H44=0,J44=0),"-",H44/J44)</f>
        <v>47.571428571428569</v>
      </c>
      <c r="M44" s="46"/>
      <c r="N44" s="31">
        <f>IF(M44&gt;0,VLOOKUP(M44,'Начисление очков'!$L$4:$M$68,2,FALSE),0)</f>
        <v>0</v>
      </c>
      <c r="O44" s="35"/>
      <c r="P44" s="28">
        <f>IF(O44&gt;0,VLOOKUP(O44,'Начисление очков'!$G$4:$H$68,2,FALSE),0)</f>
        <v>0</v>
      </c>
      <c r="Q44" s="34"/>
      <c r="R44" s="31">
        <f>VLOOKUP(Q44,'Начисление очков'!$V$4:$W$68,2,FALSE)</f>
        <v>0</v>
      </c>
      <c r="S44" s="35"/>
      <c r="T44" s="28">
        <f>VLOOKUP(S44,'Начисление очков'!$Q$4:$R$68,2,FALSE)</f>
        <v>0</v>
      </c>
      <c r="U44" s="35"/>
      <c r="V44" s="28">
        <f>VLOOKUP(U44,'Начисление очков'!$Q$4:$R$68,2,FALSE)</f>
        <v>0</v>
      </c>
      <c r="W44" s="34"/>
      <c r="X44" s="31">
        <f>VLOOKUP(W44,'Начисление очков'!$V$4:$W$68,2,FALSE)</f>
        <v>0</v>
      </c>
      <c r="Y44" s="35"/>
      <c r="Z44" s="28">
        <f>IF(Y44&gt;0,VLOOKUP(Y44,'Начисление очков'!$G$4:$H$68,2,FALSE),0)</f>
        <v>0</v>
      </c>
      <c r="AA44" s="56">
        <v>20</v>
      </c>
      <c r="AB44" s="57">
        <f>IF(AA44&gt;0,VLOOKUP(AA44,'Начисление очков'!$B$4:$C$68,2,FALSE),0)</f>
        <v>45</v>
      </c>
      <c r="AC44" s="35"/>
      <c r="AD44" s="28">
        <f>IF(AC44&gt;0,VLOOKUP(AC44,'Начисление очков'!$G$4:$H$68,2,FALSE),0)</f>
        <v>0</v>
      </c>
      <c r="AE44" s="34"/>
      <c r="AF44" s="31">
        <f>VLOOKUP(AE44,'Начисление очков'!$V$4:$W$68,2,FALSE)</f>
        <v>0</v>
      </c>
      <c r="AG44" s="6"/>
      <c r="AH44" s="6">
        <f>IF(AG44&gt;0,VLOOKUP(AG44,'Начисление очков'!$B$4:$C$68,2,FALSE),0)</f>
        <v>0</v>
      </c>
      <c r="AI44" s="46">
        <v>50</v>
      </c>
      <c r="AJ44" s="34">
        <f>IF(AI44&gt;0,VLOOKUP(AI44,'Начисление очков'!$B$4:$C$68,2,FALSE),0)</f>
        <v>9</v>
      </c>
      <c r="AK44" s="6"/>
      <c r="AL44" s="28">
        <f>VLOOKUP(AK44,'Начисление очков'!$V$4:$W$68,2,FALSE)</f>
        <v>0</v>
      </c>
      <c r="AM44" s="34"/>
      <c r="AN44" s="31">
        <f>IF(AM44&gt;0,VLOOKUP(AM44,'Начисление очков'!$G$4:$H$68,2,FALSE),0)</f>
        <v>0</v>
      </c>
      <c r="AO44" s="35"/>
      <c r="AP44" s="107">
        <f>VLOOKUP(AO44,'Начисление очков'!$L$4:$M$68,2,FALSE)</f>
        <v>0</v>
      </c>
      <c r="AQ44" s="34">
        <v>-1</v>
      </c>
      <c r="AR44" s="31"/>
      <c r="AS44" s="35"/>
      <c r="AT44" s="28">
        <f>VLOOKUP(AS44,'Начисление очков'!$L$4:$M$68,2,FALSE)</f>
        <v>0</v>
      </c>
      <c r="AU44" s="56">
        <v>16</v>
      </c>
      <c r="AV44" s="57">
        <f>VLOOKUP(AU44,'Начисление очков'!$Q$4:$R$68,2,FALSE)</f>
        <v>19</v>
      </c>
      <c r="AW44" s="35"/>
      <c r="AX44" s="28">
        <f>VLOOKUP(AW44,'Начисление очков'!$Q$4:$R$68,2,FALSE)</f>
        <v>0</v>
      </c>
      <c r="AY44" s="46"/>
      <c r="AZ44" s="31">
        <f>IF(AY44&gt;0,VLOOKUP(AY44,'Начисление очков'!$Q$4:$R$68,2,FALSE),0)</f>
        <v>0</v>
      </c>
      <c r="BA44" s="6">
        <v>32</v>
      </c>
      <c r="BB44" s="28">
        <f>VLOOKUP(BA44,'Начисление очков'!$L$4:$M$68,2,FALSE)</f>
        <v>10</v>
      </c>
      <c r="BC44" s="46"/>
      <c r="BD44" s="34">
        <f>IF(BC44&gt;0,VLOOKUP(BC44,'Начисление очков'!$B$4:$C$68,2,FALSE),0)</f>
        <v>0</v>
      </c>
      <c r="BE44" s="35">
        <v>3</v>
      </c>
      <c r="BF44" s="28">
        <f>IF(BE44&gt;0,VLOOKUP(BE44,'Начисление очков'!$G$4:$H$68,2,FALSE),0)</f>
        <v>250</v>
      </c>
      <c r="BG44" s="223"/>
      <c r="BH44" s="222">
        <f>IF(BG44&gt;0,VLOOKUP(BG44,'Начисление очков'!$L$4:$M$68,2,FALSE),0)</f>
        <v>0</v>
      </c>
      <c r="BI44" s="87">
        <v>333</v>
      </c>
      <c r="BJ44" s="88">
        <v>333</v>
      </c>
      <c r="BK44" s="88">
        <v>36</v>
      </c>
      <c r="BM44" s="24" t="e">
        <f>IF(#REF!=0,0,1)</f>
        <v>#REF!</v>
      </c>
    </row>
    <row r="45" spans="1:65" ht="15.9" customHeight="1" x14ac:dyDescent="0.3">
      <c r="B45" s="66" t="s">
        <v>44</v>
      </c>
      <c r="C45" s="67">
        <f>C44+1</f>
        <v>36</v>
      </c>
      <c r="D45" s="114">
        <f>IF(BK45=0," ",BK45-C45)</f>
        <v>2</v>
      </c>
      <c r="E45" s="65">
        <f>LARGE((N45,P45,R45,T45,V45,X45,Z45,AB45,AD45,AF45,AH45,AJ45,AL45,AN45,AP45,AR45,AT45,AV45,AX45,AZ45,BB45,BD45,BF45),1)+LARGE((N45,P45,R45,T45,V45,X45,Z45,AB45,AD45,AF45,AH45,AJ45,AL45,AN45,AP45,AR45,AT45,AV45,AX45,AZ45,BB45,BD45,BF45),2)+LARGE((N45,P45,R45,T45,V45,X45,Z45,AB45,AD45,AF45,AH45,AJ45,AL45,AN45,AP45,AR45,AT45,AV45,AX45,AZ45,BB45,BD45,BF45),3)+LARGE((N45,P45,R45,T45,V45,X45,Z45,AB45,AD45,AF45,AH45,AJ45,AL45,AN45,AP45,AR45,AT45,AV45,AX45,AZ45,BB45,BD45,BF45),4)+LARGE((N45,P45,R45,T45,V45,X45,Z45,AB45,AD45,AF45,AH45,AJ45,AL45,AN45,AP45,AR45,AT45,AV45,AX45,AZ45,BB45,BD45,BF45),5)+LARGE((N45,P45,R45,T45,V45,X45,Z45,AB45,AD45,AF45,AH45,AJ45,AL45,AN45,AP45,AR45,AT45,AV45,AX45,AZ45,BB45,BD45,BF45),6)+LARGE((N45,P45,R45,T45,V45,X45,Z45,AB45,AD45,AF45,AH45,AJ45,AL45,AN45,AP45,AR45,AT45,AV45,AX45,AZ45,BB45,BD45,BF45),7)+LARGE((N45,P45,R45,T45,V45,X45,Z45,AB45,AD45,AF45,AH45,AJ45,AL45,AN45,AP45,AR45,AT45,AV45,AX45,AZ45,BB45,BD45,BF45),8)</f>
        <v>297</v>
      </c>
      <c r="F45" s="74">
        <f>E45-BI45</f>
        <v>0</v>
      </c>
      <c r="G45" s="73" t="str">
        <f>IF(SUMIF(M45:BF45,"&lt;0")&lt;&gt;0,SUMIF(M45:BF45,"&lt;0")*(-1)," ")</f>
        <v xml:space="preserve"> </v>
      </c>
      <c r="H45" s="77">
        <f>N45+P45+R45+T45+V45+X45+Z45+AB45+AD45+AF45+AH45+AJ45+AL45+AN45+AP45+AR45+AT45+AV45+AX45+AZ45+BB45+BD45+BF45</f>
        <v>357</v>
      </c>
      <c r="I45" s="74">
        <f>H45-BJ45</f>
        <v>-2</v>
      </c>
      <c r="J45" s="78">
        <f>IF(M45=0,0,1)+IF(O45=0,0,1)+IF(Q45=0,0,1)+IF(S45=0,0,1)+IF(U45=0,0,1)+IF(W45=0,0,1)+IF(Y45=0,0,1)+IF(AA45=0,0,1)+IF(AC45=0,0,1)+IF(AE45=0,0,1)+IF(AG45=0,0,1)+IF(AI45=0,0,1)+IF(AK45=0,0,1)+IF(AM45=0,0,1)+IF(AO45=0,0,1)+IF(AQ45=0,0,1)+IF(AU45=0,0,1)+IF(AS45=0,0,1)+IF(AU45=0,0,1)+IF(AW45=0,0,1)+IF(AY45=0,0,1)+IF(BA45=0,0,1)+IF(BC45=0,0,1)+IF(BE45=0,0,1)</f>
        <v>16</v>
      </c>
      <c r="K45" s="80">
        <f>IF(J45=0,"-",IF(J45&gt;8,E45/8,E45/J45))</f>
        <v>37.125</v>
      </c>
      <c r="L45" s="81">
        <f>IF(OR(H45=0,J45=0),"-",H45/J45)</f>
        <v>22.3125</v>
      </c>
      <c r="M45" s="46">
        <v>32</v>
      </c>
      <c r="N45" s="31">
        <f>IF(M45&gt;0,VLOOKUP(M45,'Начисление очков'!$L$4:$M$68,2,FALSE),0)</f>
        <v>10</v>
      </c>
      <c r="O45" s="35">
        <v>32</v>
      </c>
      <c r="P45" s="28">
        <f>IF(O45&gt;0,VLOOKUP(O45,'Начисление очков'!$G$4:$H$68,2,FALSE),0)</f>
        <v>18</v>
      </c>
      <c r="Q45" s="34"/>
      <c r="R45" s="31">
        <f>VLOOKUP(Q45,'Начисление очков'!$V$4:$W$68,2,FALSE)</f>
        <v>0</v>
      </c>
      <c r="S45" s="35"/>
      <c r="T45" s="28">
        <f>VLOOKUP(S45,'Начисление очков'!$Q$4:$R$68,2,FALSE)</f>
        <v>0</v>
      </c>
      <c r="U45" s="35"/>
      <c r="V45" s="28">
        <f>VLOOKUP(U45,'Начисление очков'!$Q$4:$R$68,2,FALSE)</f>
        <v>0</v>
      </c>
      <c r="W45" s="34"/>
      <c r="X45" s="31">
        <f>VLOOKUP(W45,'Начисление очков'!$V$4:$W$68,2,FALSE)</f>
        <v>0</v>
      </c>
      <c r="Y45" s="35">
        <v>32</v>
      </c>
      <c r="Z45" s="28">
        <f>IF(Y45&gt;0,VLOOKUP(Y45,'Начисление очков'!$G$4:$H$68,2,FALSE),0)</f>
        <v>18</v>
      </c>
      <c r="AA45" s="56">
        <v>32</v>
      </c>
      <c r="AB45" s="57">
        <f>IF(AA45&gt;0,VLOOKUP(AA45,'Начисление очков'!$B$4:$C$68,2,FALSE),0)</f>
        <v>30</v>
      </c>
      <c r="AC45" s="35">
        <v>64</v>
      </c>
      <c r="AD45" s="28">
        <f>IF(AC45&gt;0,VLOOKUP(AC45,'Начисление очков'!$G$4:$H$68,2,FALSE),0)</f>
        <v>1</v>
      </c>
      <c r="AE45" s="34"/>
      <c r="AF45" s="31">
        <f>VLOOKUP(AE45,'Начисление очков'!$V$4:$W$68,2,FALSE)</f>
        <v>0</v>
      </c>
      <c r="AG45" s="6"/>
      <c r="AH45" s="6">
        <f>IF(AG45&gt;0,VLOOKUP(AG45,'Начисление очков'!$B$4:$C$68,2,FALSE),0)</f>
        <v>0</v>
      </c>
      <c r="AI45" s="46">
        <v>32</v>
      </c>
      <c r="AJ45" s="34">
        <f>IF(AI45&gt;0,VLOOKUP(AI45,'Начисление очков'!$B$4:$C$68,2,FALSE),0)</f>
        <v>30</v>
      </c>
      <c r="AK45" s="6"/>
      <c r="AL45" s="28">
        <f>VLOOKUP(AK45,'Начисление очков'!$V$4:$W$68,2,FALSE)</f>
        <v>0</v>
      </c>
      <c r="AM45" s="34">
        <v>8</v>
      </c>
      <c r="AN45" s="31">
        <f>IF(AM45&gt;0,VLOOKUP(AM45,'Начисление очков'!$G$4:$H$68,2,FALSE),0)</f>
        <v>110</v>
      </c>
      <c r="AO45" s="35">
        <v>32</v>
      </c>
      <c r="AP45" s="107">
        <f>VLOOKUP(AO45,'Начисление очков'!$L$4:$M$68,2,FALSE)</f>
        <v>10</v>
      </c>
      <c r="AQ45" s="34">
        <v>32</v>
      </c>
      <c r="AR45" s="31">
        <f>VLOOKUP(AQ45,'Начисление очков'!$G$4:$H$68,2,FALSE)</f>
        <v>18</v>
      </c>
      <c r="AS45" s="35">
        <v>40</v>
      </c>
      <c r="AT45" s="28">
        <f>VLOOKUP(AS45,'Начисление очков'!$L$4:$M$68,2,FALSE)</f>
        <v>3</v>
      </c>
      <c r="AU45" s="56">
        <v>24</v>
      </c>
      <c r="AV45" s="57">
        <f>VLOOKUP(AU45,'Начисление очков'!$Q$4:$R$68,2,FALSE)</f>
        <v>8</v>
      </c>
      <c r="AW45" s="35">
        <v>10</v>
      </c>
      <c r="AX45" s="28">
        <f>VLOOKUP(AW45,'Начисление очков'!$Q$4:$R$68,2,FALSE)</f>
        <v>27</v>
      </c>
      <c r="AY45" s="46">
        <v>16</v>
      </c>
      <c r="AZ45" s="31">
        <f>IF(AY45&gt;0,VLOOKUP(AY45,'Начисление очков'!$Q$4:$R$68,2,FALSE),0)</f>
        <v>19</v>
      </c>
      <c r="BA45" s="6">
        <v>32</v>
      </c>
      <c r="BB45" s="28">
        <f>VLOOKUP(BA45,'Начисление очков'!$L$4:$M$68,2,FALSE)</f>
        <v>10</v>
      </c>
      <c r="BC45" s="46">
        <v>20</v>
      </c>
      <c r="BD45" s="34">
        <f>IF(BC45&gt;0,VLOOKUP(BC45,'Начисление очков'!$B$4:$C$68,2,FALSE),0)</f>
        <v>45</v>
      </c>
      <c r="BE45" s="35"/>
      <c r="BF45" s="28">
        <f>IF(BE45&gt;0,VLOOKUP(BE45,'Начисление очков'!$G$4:$H$68,2,FALSE),0)</f>
        <v>0</v>
      </c>
      <c r="BG45" s="223">
        <v>24</v>
      </c>
      <c r="BH45" s="222">
        <f>IF(BG45&gt;0,VLOOKUP(BG45,'Начисление очков'!$L$4:$M$68,2,FALSE),0)</f>
        <v>12</v>
      </c>
      <c r="BI45" s="87">
        <v>297</v>
      </c>
      <c r="BJ45" s="88">
        <v>359</v>
      </c>
      <c r="BK45" s="88">
        <v>38</v>
      </c>
      <c r="BM45" s="24" t="e">
        <f>IF(#REF!=0,0,1)</f>
        <v>#REF!</v>
      </c>
    </row>
    <row r="46" spans="1:65" ht="15.9" customHeight="1" x14ac:dyDescent="0.3">
      <c r="B46" s="66" t="s">
        <v>73</v>
      </c>
      <c r="C46" s="67">
        <f>C45+1</f>
        <v>37</v>
      </c>
      <c r="D46" s="114">
        <f>IF(BK46=0," ",BK46-C46)</f>
        <v>-4</v>
      </c>
      <c r="E46" s="65">
        <f>LARGE((N46,P46,R46,T46,V46,X46,Z46,AB46,AD46,AF46,AH46,AJ46,AL46,AN46,AP46,AR46,AT46,AV46,AX46,AZ46,BB46,BD46,BF46),1)+LARGE((N46,P46,R46,T46,V46,X46,Z46,AB46,AD46,AF46,AH46,AJ46,AL46,AN46,AP46,AR46,AT46,AV46,AX46,AZ46,BB46,BD46,BF46),2)+LARGE((N46,P46,R46,T46,V46,X46,Z46,AB46,AD46,AF46,AH46,AJ46,AL46,AN46,AP46,AR46,AT46,AV46,AX46,AZ46,BB46,BD46,BF46),3)+LARGE((N46,P46,R46,T46,V46,X46,Z46,AB46,AD46,AF46,AH46,AJ46,AL46,AN46,AP46,AR46,AT46,AV46,AX46,AZ46,BB46,BD46,BF46),4)+LARGE((N46,P46,R46,T46,V46,X46,Z46,AB46,AD46,AF46,AH46,AJ46,AL46,AN46,AP46,AR46,AT46,AV46,AX46,AZ46,BB46,BD46,BF46),5)+LARGE((N46,P46,R46,T46,V46,X46,Z46,AB46,AD46,AF46,AH46,AJ46,AL46,AN46,AP46,AR46,AT46,AV46,AX46,AZ46,BB46,BD46,BF46),6)+LARGE((N46,P46,R46,T46,V46,X46,Z46,AB46,AD46,AF46,AH46,AJ46,AL46,AN46,AP46,AR46,AT46,AV46,AX46,AZ46,BB46,BD46,BF46),7)+LARGE((N46,P46,R46,T46,V46,X46,Z46,AB46,AD46,AF46,AH46,AJ46,AL46,AN46,AP46,AR46,AT46,AV46,AX46,AZ46,BB46,BD46,BF46),8)</f>
        <v>292</v>
      </c>
      <c r="F46" s="74">
        <f>E46-BI46</f>
        <v>-78</v>
      </c>
      <c r="G46" s="73" t="str">
        <f>IF(SUMIF(M46:BF46,"&lt;0")&lt;&gt;0,SUMIF(M46:BF46,"&lt;0")*(-1)," ")</f>
        <v xml:space="preserve"> </v>
      </c>
      <c r="H46" s="77">
        <f>N46+P46+R46+T46+V46+X46+Z46+AB46+AD46+AF46+AH46+AJ46+AL46+AN46+AP46+AR46+AT46+AV46+AX46+AZ46+BB46+BD46+BF46</f>
        <v>292</v>
      </c>
      <c r="I46" s="74">
        <f>H46-BJ46</f>
        <v>-78</v>
      </c>
      <c r="J46" s="78">
        <f>IF(M46=0,0,1)+IF(O46=0,0,1)+IF(Q46=0,0,1)+IF(S46=0,0,1)+IF(U46=0,0,1)+IF(W46=0,0,1)+IF(Y46=0,0,1)+IF(AA46=0,0,1)+IF(AC46=0,0,1)+IF(AE46=0,0,1)+IF(AG46=0,0,1)+IF(AI46=0,0,1)+IF(AK46=0,0,1)+IF(AM46=0,0,1)+IF(AO46=0,0,1)+IF(AQ46=0,0,1)+IF(AU46=0,0,1)+IF(AS46=0,0,1)+IF(AU46=0,0,1)+IF(AW46=0,0,1)+IF(AY46=0,0,1)+IF(BA46=0,0,1)+IF(BC46=0,0,1)+IF(BE46=0,0,1)</f>
        <v>3</v>
      </c>
      <c r="K46" s="80">
        <f>IF(J46=0,"-",IF(J46&gt;8,E46/8,E46/J46))</f>
        <v>97.333333333333329</v>
      </c>
      <c r="L46" s="81">
        <f>IF(OR(H46=0,J46=0),"-",H46/J46)</f>
        <v>97.333333333333329</v>
      </c>
      <c r="M46" s="46"/>
      <c r="N46" s="31">
        <f>IF(M46&gt;0,VLOOKUP(M46,'Начисление очков'!$L$4:$M$68,2,FALSE),0)</f>
        <v>0</v>
      </c>
      <c r="O46" s="35"/>
      <c r="P46" s="28">
        <f>IF(O46&gt;0,VLOOKUP(O46,'Начисление очков'!$G$4:$H$68,2,FALSE),0)</f>
        <v>0</v>
      </c>
      <c r="Q46" s="34"/>
      <c r="R46" s="31">
        <f>VLOOKUP(Q46,'Начисление очков'!$V$4:$W$68,2,FALSE)</f>
        <v>0</v>
      </c>
      <c r="S46" s="35"/>
      <c r="T46" s="28">
        <f>VLOOKUP(S46,'Начисление очков'!$Q$4:$R$68,2,FALSE)</f>
        <v>0</v>
      </c>
      <c r="U46" s="35"/>
      <c r="V46" s="28">
        <f>VLOOKUP(U46,'Начисление очков'!$Q$4:$R$68,2,FALSE)</f>
        <v>0</v>
      </c>
      <c r="W46" s="34"/>
      <c r="X46" s="31">
        <f>VLOOKUP(W46,'Начисление очков'!$V$4:$W$68,2,FALSE)</f>
        <v>0</v>
      </c>
      <c r="Y46" s="35"/>
      <c r="Z46" s="28">
        <f>IF(Y46&gt;0,VLOOKUP(Y46,'Начисление очков'!$G$4:$H$68,2,FALSE),0)</f>
        <v>0</v>
      </c>
      <c r="AA46" s="56"/>
      <c r="AB46" s="57">
        <f>IF(AA46&gt;0,VLOOKUP(AA46,'Начисление очков'!$B$4:$C$68,2,FALSE),0)</f>
        <v>0</v>
      </c>
      <c r="AC46" s="35"/>
      <c r="AD46" s="28">
        <f>IF(AC46&gt;0,VLOOKUP(AC46,'Начисление очков'!$G$4:$H$68,2,FALSE),0)</f>
        <v>0</v>
      </c>
      <c r="AE46" s="34"/>
      <c r="AF46" s="31">
        <f>VLOOKUP(AE46,'Начисление очков'!$V$4:$W$68,2,FALSE)</f>
        <v>0</v>
      </c>
      <c r="AG46" s="6"/>
      <c r="AH46" s="6">
        <f>IF(AG46&gt;0,VLOOKUP(AG46,'Начисление очков'!$B$4:$C$68,2,FALSE),0)</f>
        <v>0</v>
      </c>
      <c r="AI46" s="46">
        <v>16</v>
      </c>
      <c r="AJ46" s="34">
        <f>IF(AI46&gt;0,VLOOKUP(AI46,'Начисление очков'!$B$4:$C$68,2,FALSE),0)</f>
        <v>90</v>
      </c>
      <c r="AK46" s="6"/>
      <c r="AL46" s="28">
        <f>VLOOKUP(AK46,'Начисление очков'!$V$4:$W$68,2,FALSE)</f>
        <v>0</v>
      </c>
      <c r="AM46" s="34"/>
      <c r="AN46" s="31">
        <f>IF(AM46&gt;0,VLOOKUP(AM46,'Начисление очков'!$G$4:$H$68,2,FALSE),0)</f>
        <v>0</v>
      </c>
      <c r="AO46" s="35"/>
      <c r="AP46" s="107">
        <f>VLOOKUP(AO46,'Начисление очков'!$L$4:$M$68,2,FALSE)</f>
        <v>0</v>
      </c>
      <c r="AQ46" s="34"/>
      <c r="AR46" s="31">
        <f>VLOOKUP(AQ46,'Начисление очков'!$G$4:$H$68,2,FALSE)</f>
        <v>0</v>
      </c>
      <c r="AS46" s="35"/>
      <c r="AT46" s="28">
        <f>VLOOKUP(AS46,'Начисление очков'!$L$4:$M$68,2,FALSE)</f>
        <v>0</v>
      </c>
      <c r="AU46" s="56"/>
      <c r="AV46" s="57">
        <f>VLOOKUP(AU46,'Начисление очков'!$Q$4:$R$68,2,FALSE)</f>
        <v>0</v>
      </c>
      <c r="AW46" s="35"/>
      <c r="AX46" s="28">
        <f>VLOOKUP(AW46,'Начисление очков'!$Q$4:$R$68,2,FALSE)</f>
        <v>0</v>
      </c>
      <c r="AY46" s="46">
        <v>4</v>
      </c>
      <c r="AZ46" s="31">
        <f>IF(AY46&gt;0,VLOOKUP(AY46,'Начисление очков'!$Q$4:$R$68,2,FALSE),0)</f>
        <v>77</v>
      </c>
      <c r="BA46" s="6"/>
      <c r="BB46" s="28">
        <f>VLOOKUP(BA46,'Начисление очков'!$L$4:$M$68,2,FALSE)</f>
        <v>0</v>
      </c>
      <c r="BC46" s="46">
        <v>10</v>
      </c>
      <c r="BD46" s="34">
        <f>IF(BC46&gt;0,VLOOKUP(BC46,'Начисление очков'!$B$4:$C$68,2,FALSE),0)</f>
        <v>125</v>
      </c>
      <c r="BE46" s="35"/>
      <c r="BF46" s="28">
        <f>IF(BE46&gt;0,VLOOKUP(BE46,'Начисление очков'!$G$4:$H$68,2,FALSE),0)</f>
        <v>0</v>
      </c>
      <c r="BG46" s="223">
        <v>6</v>
      </c>
      <c r="BH46" s="222">
        <f>IF(BG46&gt;0,VLOOKUP(BG46,'Начисление очков'!$L$4:$M$68,2,FALSE),0)</f>
        <v>78</v>
      </c>
      <c r="BI46" s="87">
        <v>370</v>
      </c>
      <c r="BJ46" s="88">
        <v>370</v>
      </c>
      <c r="BK46" s="88">
        <v>33</v>
      </c>
      <c r="BM46" s="24" t="e">
        <f>IF(#REF!=0,0,1)</f>
        <v>#REF!</v>
      </c>
    </row>
    <row r="47" spans="1:65" ht="15.9" customHeight="1" x14ac:dyDescent="0.3">
      <c r="B47" s="66" t="s">
        <v>165</v>
      </c>
      <c r="C47" s="67">
        <f>C46+1</f>
        <v>38</v>
      </c>
      <c r="D47" s="114">
        <f>IF(BK47=0," ",BK47-C47)</f>
        <v>1</v>
      </c>
      <c r="E47" s="65">
        <f>LARGE((N47,P47,R47,T47,V47,X47,Z47,AB47,AD47,AF47,AH47,AJ47,AL47,AN47,AP47,AR47,AT47,AV47,AX47,AZ47,BB47,BD47,BF47),1)+LARGE((N47,P47,R47,T47,V47,X47,Z47,AB47,AD47,AF47,AH47,AJ47,AL47,AN47,AP47,AR47,AT47,AV47,AX47,AZ47,BB47,BD47,BF47),2)+LARGE((N47,P47,R47,T47,V47,X47,Z47,AB47,AD47,AF47,AH47,AJ47,AL47,AN47,AP47,AR47,AT47,AV47,AX47,AZ47,BB47,BD47,BF47),3)+LARGE((N47,P47,R47,T47,V47,X47,Z47,AB47,AD47,AF47,AH47,AJ47,AL47,AN47,AP47,AR47,AT47,AV47,AX47,AZ47,BB47,BD47,BF47),4)+LARGE((N47,P47,R47,T47,V47,X47,Z47,AB47,AD47,AF47,AH47,AJ47,AL47,AN47,AP47,AR47,AT47,AV47,AX47,AZ47,BB47,BD47,BF47),5)+LARGE((N47,P47,R47,T47,V47,X47,Z47,AB47,AD47,AF47,AH47,AJ47,AL47,AN47,AP47,AR47,AT47,AV47,AX47,AZ47,BB47,BD47,BF47),6)+LARGE((N47,P47,R47,T47,V47,X47,Z47,AB47,AD47,AF47,AH47,AJ47,AL47,AN47,AP47,AR47,AT47,AV47,AX47,AZ47,BB47,BD47,BF47),7)+LARGE((N47,P47,R47,T47,V47,X47,Z47,AB47,AD47,AF47,AH47,AJ47,AL47,AN47,AP47,AR47,AT47,AV47,AX47,AZ47,BB47,BD47,BF47),8)</f>
        <v>273</v>
      </c>
      <c r="F47" s="74">
        <f>E47-BI47</f>
        <v>0</v>
      </c>
      <c r="G47" s="73" t="str">
        <f>IF(SUMIF(M47:BF47,"&lt;0")&lt;&gt;0,SUMIF(M47:BF47,"&lt;0")*(-1)," ")</f>
        <v xml:space="preserve"> </v>
      </c>
      <c r="H47" s="77">
        <f>N47+P47+R47+T47+V47+X47+Z47+AB47+AD47+AF47+AH47+AJ47+AL47+AN47+AP47+AR47+AT47+AV47+AX47+AZ47+BB47+BD47+BF47</f>
        <v>273</v>
      </c>
      <c r="I47" s="74">
        <f>H47-BJ47</f>
        <v>0</v>
      </c>
      <c r="J47" s="78">
        <f>IF(M47=0,0,1)+IF(O47=0,0,1)+IF(Q47=0,0,1)+IF(S47=0,0,1)+IF(U47=0,0,1)+IF(W47=0,0,1)+IF(Y47=0,0,1)+IF(AA47=0,0,1)+IF(AC47=0,0,1)+IF(AE47=0,0,1)+IF(AG47=0,0,1)+IF(AI47=0,0,1)+IF(AK47=0,0,1)+IF(AM47=0,0,1)+IF(AO47=0,0,1)+IF(AQ47=0,0,1)+IF(AU47=0,0,1)+IF(AS47=0,0,1)+IF(AU47=0,0,1)+IF(AW47=0,0,1)+IF(AY47=0,0,1)+IF(BA47=0,0,1)+IF(BC47=0,0,1)+IF(BE47=0,0,1)</f>
        <v>3</v>
      </c>
      <c r="K47" s="80">
        <f>IF(J47=0,"-",IF(J47&gt;8,E47/8,E47/J47))</f>
        <v>91</v>
      </c>
      <c r="L47" s="81">
        <f>IF(OR(H47=0,J47=0),"-",H47/J47)</f>
        <v>91</v>
      </c>
      <c r="M47" s="46"/>
      <c r="N47" s="31">
        <f>IF(M47&gt;0,VLOOKUP(M47,'Начисление очков'!$L$4:$M$68,2,FALSE),0)</f>
        <v>0</v>
      </c>
      <c r="O47" s="35"/>
      <c r="P47" s="28">
        <f>IF(O47&gt;0,VLOOKUP(O47,'Начисление очков'!$G$4:$H$68,2,FALSE),0)</f>
        <v>0</v>
      </c>
      <c r="Q47" s="34"/>
      <c r="R47" s="31">
        <f>VLOOKUP(Q47,'Начисление очков'!$V$4:$W$68,2,FALSE)</f>
        <v>0</v>
      </c>
      <c r="S47" s="35">
        <v>2</v>
      </c>
      <c r="T47" s="28">
        <f>VLOOKUP(S47,'Начисление очков'!$Q$4:$R$68,2,FALSE)</f>
        <v>130</v>
      </c>
      <c r="U47" s="35"/>
      <c r="V47" s="28">
        <f>VLOOKUP(U47,'Начисление очков'!$Q$4:$R$68,2,FALSE)</f>
        <v>0</v>
      </c>
      <c r="W47" s="34"/>
      <c r="X47" s="31">
        <f>VLOOKUP(W47,'Начисление очков'!$V$4:$W$68,2,FALSE)</f>
        <v>0</v>
      </c>
      <c r="Y47" s="35"/>
      <c r="Z47" s="28">
        <f>IF(Y47&gt;0,VLOOKUP(Y47,'Начисление очков'!$G$4:$H$68,2,FALSE),0)</f>
        <v>0</v>
      </c>
      <c r="AA47" s="56">
        <v>10</v>
      </c>
      <c r="AB47" s="57">
        <f>IF(AA47&gt;0,VLOOKUP(AA47,'Начисление очков'!$B$4:$C$68,2,FALSE),0)</f>
        <v>125</v>
      </c>
      <c r="AC47" s="35"/>
      <c r="AD47" s="28">
        <f>IF(AC47&gt;0,VLOOKUP(AC47,'Начисление очков'!$G$4:$H$68,2,FALSE),0)</f>
        <v>0</v>
      </c>
      <c r="AE47" s="34"/>
      <c r="AF47" s="31">
        <f>VLOOKUP(AE47,'Начисление очков'!$V$4:$W$68,2,FALSE)</f>
        <v>0</v>
      </c>
      <c r="AG47" s="6"/>
      <c r="AH47" s="6">
        <f>IF(AG47&gt;0,VLOOKUP(AG47,'Начисление очков'!$B$4:$C$68,2,FALSE),0)</f>
        <v>0</v>
      </c>
      <c r="AI47" s="46"/>
      <c r="AJ47" s="34">
        <f>IF(AI47&gt;0,VLOOKUP(AI47,'Начисление очков'!$B$4:$C$68,2,FALSE),0)</f>
        <v>0</v>
      </c>
      <c r="AK47" s="6"/>
      <c r="AL47" s="28">
        <f>VLOOKUP(AK47,'Начисление очков'!$V$4:$W$68,2,FALSE)</f>
        <v>0</v>
      </c>
      <c r="AM47" s="34"/>
      <c r="AN47" s="31">
        <f>IF(AM47&gt;0,VLOOKUP(AM47,'Начисление очков'!$G$4:$H$68,2,FALSE),0)</f>
        <v>0</v>
      </c>
      <c r="AO47" s="35"/>
      <c r="AP47" s="107">
        <f>VLOOKUP(AO47,'Начисление очков'!$L$4:$M$68,2,FALSE)</f>
        <v>0</v>
      </c>
      <c r="AQ47" s="34">
        <v>33</v>
      </c>
      <c r="AR47" s="31">
        <f>VLOOKUP(AQ47,'Начисление очков'!$G$4:$H$68,2,FALSE)</f>
        <v>18</v>
      </c>
      <c r="AS47" s="35"/>
      <c r="AT47" s="28">
        <f>VLOOKUP(AS47,'Начисление очков'!$L$4:$M$68,2,FALSE)</f>
        <v>0</v>
      </c>
      <c r="AU47" s="56"/>
      <c r="AV47" s="57">
        <f>VLOOKUP(AU47,'Начисление очков'!$Q$4:$R$68,2,FALSE)</f>
        <v>0</v>
      </c>
      <c r="AW47" s="35"/>
      <c r="AX47" s="28">
        <f>VLOOKUP(AW47,'Начисление очков'!$Q$4:$R$68,2,FALSE)</f>
        <v>0</v>
      </c>
      <c r="AY47" s="46"/>
      <c r="AZ47" s="31">
        <f>IF(AY47&gt;0,VLOOKUP(AY47,'Начисление очков'!$Q$4:$R$68,2,FALSE),0)</f>
        <v>0</v>
      </c>
      <c r="BA47" s="6"/>
      <c r="BB47" s="28">
        <f>VLOOKUP(BA47,'Начисление очков'!$L$4:$M$68,2,FALSE)</f>
        <v>0</v>
      </c>
      <c r="BC47" s="46"/>
      <c r="BD47" s="34">
        <f>IF(BC47&gt;0,VLOOKUP(BC47,'Начисление очков'!$B$4:$C$68,2,FALSE),0)</f>
        <v>0</v>
      </c>
      <c r="BE47" s="35"/>
      <c r="BF47" s="28">
        <f>IF(BE47&gt;0,VLOOKUP(BE47,'Начисление очков'!$G$4:$H$68,2,FALSE),0)</f>
        <v>0</v>
      </c>
      <c r="BG47" s="223"/>
      <c r="BH47" s="222">
        <f>IF(BG47&gt;0,VLOOKUP(BG47,'Начисление очков'!$L$4:$M$68,2,FALSE),0)</f>
        <v>0</v>
      </c>
      <c r="BI47" s="87">
        <v>273</v>
      </c>
      <c r="BJ47" s="88">
        <v>273</v>
      </c>
      <c r="BK47" s="88">
        <v>39</v>
      </c>
      <c r="BM47" s="24" t="e">
        <f>IF(#REF!=0,0,1)</f>
        <v>#REF!</v>
      </c>
    </row>
    <row r="48" spans="1:65" ht="15.9" customHeight="1" x14ac:dyDescent="0.3">
      <c r="B48" s="66" t="s">
        <v>6</v>
      </c>
      <c r="C48" s="67">
        <f>C47+1</f>
        <v>39</v>
      </c>
      <c r="D48" s="114">
        <f>IF(BK48=0," ",BK48-C48)</f>
        <v>1</v>
      </c>
      <c r="E48" s="65">
        <f>LARGE((N48,P48,R48,T48,V48,X48,Z48,AB48,AD48,AF48,AH48,AJ48,AL48,AN48,AP48,AR48,AT48,AV48,AX48,AZ48,BB48,BD48,BF48),1)+LARGE((N48,P48,R48,T48,V48,X48,Z48,AB48,AD48,AF48,AH48,AJ48,AL48,AN48,AP48,AR48,AT48,AV48,AX48,AZ48,BB48,BD48,BF48),2)+LARGE((N48,P48,R48,T48,V48,X48,Z48,AB48,AD48,AF48,AH48,AJ48,AL48,AN48,AP48,AR48,AT48,AV48,AX48,AZ48,BB48,BD48,BF48),3)+LARGE((N48,P48,R48,T48,V48,X48,Z48,AB48,AD48,AF48,AH48,AJ48,AL48,AN48,AP48,AR48,AT48,AV48,AX48,AZ48,BB48,BD48,BF48),4)+LARGE((N48,P48,R48,T48,V48,X48,Z48,AB48,AD48,AF48,AH48,AJ48,AL48,AN48,AP48,AR48,AT48,AV48,AX48,AZ48,BB48,BD48,BF48),5)+LARGE((N48,P48,R48,T48,V48,X48,Z48,AB48,AD48,AF48,AH48,AJ48,AL48,AN48,AP48,AR48,AT48,AV48,AX48,AZ48,BB48,BD48,BF48),6)+LARGE((N48,P48,R48,T48,V48,X48,Z48,AB48,AD48,AF48,AH48,AJ48,AL48,AN48,AP48,AR48,AT48,AV48,AX48,AZ48,BB48,BD48,BF48),7)+LARGE((N48,P48,R48,T48,V48,X48,Z48,AB48,AD48,AF48,AH48,AJ48,AL48,AN48,AP48,AR48,AT48,AV48,AX48,AZ48,BB48,BD48,BF48),8)</f>
        <v>270</v>
      </c>
      <c r="F48" s="74">
        <f>E48-BI48</f>
        <v>0</v>
      </c>
      <c r="G48" s="73" t="str">
        <f>IF(SUMIF(M48:BF48,"&lt;0")&lt;&gt;0,SUMIF(M48:BF48,"&lt;0")*(-1)," ")</f>
        <v xml:space="preserve"> </v>
      </c>
      <c r="H48" s="77">
        <f>N48+P48+R48+T48+V48+X48+Z48+AB48+AD48+AF48+AH48+AJ48+AL48+AN48+AP48+AR48+AT48+AV48+AX48+AZ48+BB48+BD48+BF48</f>
        <v>270</v>
      </c>
      <c r="I48" s="74">
        <f>H48-BJ48</f>
        <v>0</v>
      </c>
      <c r="J48" s="78">
        <f>IF(M48=0,0,1)+IF(O48=0,0,1)+IF(Q48=0,0,1)+IF(S48=0,0,1)+IF(U48=0,0,1)+IF(W48=0,0,1)+IF(Y48=0,0,1)+IF(AA48=0,0,1)+IF(AC48=0,0,1)+IF(AE48=0,0,1)+IF(AG48=0,0,1)+IF(AI48=0,0,1)+IF(AK48=0,0,1)+IF(AM48=0,0,1)+IF(AO48=0,0,1)+IF(AQ48=0,0,1)+IF(AU48=0,0,1)+IF(AS48=0,0,1)+IF(AU48=0,0,1)+IF(AW48=0,0,1)+IF(AY48=0,0,1)+IF(BA48=0,0,1)+IF(BC48=0,0,1)+IF(BE48=0,0,1)</f>
        <v>3</v>
      </c>
      <c r="K48" s="80">
        <f>IF(J48=0,"-",IF(J48&gt;8,E48/8,E48/J48))</f>
        <v>90</v>
      </c>
      <c r="L48" s="81">
        <f>IF(OR(H48=0,J48=0),"-",H48/J48)</f>
        <v>90</v>
      </c>
      <c r="M48" s="46"/>
      <c r="N48" s="31">
        <f>IF(M48&gt;0,VLOOKUP(M48,'Начисление очков'!$L$4:$M$68,2,FALSE),0)</f>
        <v>0</v>
      </c>
      <c r="O48" s="35"/>
      <c r="P48" s="28">
        <f>IF(O48&gt;0,VLOOKUP(O48,'Начисление очков'!$G$4:$H$68,2,FALSE),0)</f>
        <v>0</v>
      </c>
      <c r="Q48" s="34"/>
      <c r="R48" s="31">
        <f>VLOOKUP(Q48,'Начисление очков'!$V$4:$W$68,2,FALSE)</f>
        <v>0</v>
      </c>
      <c r="S48" s="35"/>
      <c r="T48" s="28">
        <f>VLOOKUP(S48,'Начисление очков'!$Q$4:$R$68,2,FALSE)</f>
        <v>0</v>
      </c>
      <c r="U48" s="35"/>
      <c r="V48" s="28">
        <f>VLOOKUP(U48,'Начисление очков'!$Q$4:$R$68,2,FALSE)</f>
        <v>0</v>
      </c>
      <c r="W48" s="34"/>
      <c r="X48" s="31">
        <f>VLOOKUP(W48,'Начисление очков'!$V$4:$W$68,2,FALSE)</f>
        <v>0</v>
      </c>
      <c r="Y48" s="35">
        <v>8</v>
      </c>
      <c r="Z48" s="28">
        <f>IF(Y48&gt;0,VLOOKUP(Y48,'Начисление очков'!$G$4:$H$68,2,FALSE),0)</f>
        <v>110</v>
      </c>
      <c r="AA48" s="56"/>
      <c r="AB48" s="57">
        <f>IF(AA48&gt;0,VLOOKUP(AA48,'Начисление очков'!$B$4:$C$68,2,FALSE),0)</f>
        <v>0</v>
      </c>
      <c r="AC48" s="35"/>
      <c r="AD48" s="28">
        <f>IF(AC48&gt;0,VLOOKUP(AC48,'Начисление очков'!$G$4:$H$68,2,FALSE),0)</f>
        <v>0</v>
      </c>
      <c r="AE48" s="34"/>
      <c r="AF48" s="31">
        <f>VLOOKUP(AE48,'Начисление очков'!$V$4:$W$68,2,FALSE)</f>
        <v>0</v>
      </c>
      <c r="AG48" s="6"/>
      <c r="AH48" s="6">
        <f>IF(AG48&gt;0,VLOOKUP(AG48,'Начисление очков'!$B$4:$C$68,2,FALSE),0)</f>
        <v>0</v>
      </c>
      <c r="AI48" s="46">
        <v>12</v>
      </c>
      <c r="AJ48" s="34">
        <f>IF(AI48&gt;0,VLOOKUP(AI48,'Начисление очков'!$B$4:$C$68,2,FALSE),0)</f>
        <v>110</v>
      </c>
      <c r="AK48" s="6"/>
      <c r="AL48" s="28">
        <f>VLOOKUP(AK48,'Начисление очков'!$V$4:$W$68,2,FALSE)</f>
        <v>0</v>
      </c>
      <c r="AM48" s="34"/>
      <c r="AN48" s="31">
        <f>IF(AM48&gt;0,VLOOKUP(AM48,'Начисление очков'!$G$4:$H$68,2,FALSE),0)</f>
        <v>0</v>
      </c>
      <c r="AO48" s="35"/>
      <c r="AP48" s="107">
        <f>VLOOKUP(AO48,'Начисление очков'!$L$4:$M$68,2,FALSE)</f>
        <v>0</v>
      </c>
      <c r="AQ48" s="34"/>
      <c r="AR48" s="31">
        <f>VLOOKUP(AQ48,'Начисление очков'!$G$4:$H$68,2,FALSE)</f>
        <v>0</v>
      </c>
      <c r="AS48" s="35">
        <v>9</v>
      </c>
      <c r="AT48" s="28">
        <f>VLOOKUP(AS48,'Начисление очков'!$L$4:$M$68,2,FALSE)</f>
        <v>50</v>
      </c>
      <c r="AU48" s="56"/>
      <c r="AV48" s="57">
        <f>VLOOKUP(AU48,'Начисление очков'!$Q$4:$R$68,2,FALSE)</f>
        <v>0</v>
      </c>
      <c r="AW48" s="35"/>
      <c r="AX48" s="28">
        <f>VLOOKUP(AW48,'Начисление очков'!$Q$4:$R$68,2,FALSE)</f>
        <v>0</v>
      </c>
      <c r="AY48" s="46"/>
      <c r="AZ48" s="31">
        <f>IF(AY48&gt;0,VLOOKUP(AY48,'Начисление очков'!$Q$4:$R$68,2,FALSE),0)</f>
        <v>0</v>
      </c>
      <c r="BA48" s="6"/>
      <c r="BB48" s="28">
        <f>VLOOKUP(BA48,'Начисление очков'!$L$4:$M$68,2,FALSE)</f>
        <v>0</v>
      </c>
      <c r="BC48" s="46"/>
      <c r="BD48" s="34">
        <f>IF(BC48&gt;0,VLOOKUP(BC48,'Начисление очков'!$B$4:$C$68,2,FALSE),0)</f>
        <v>0</v>
      </c>
      <c r="BE48" s="35"/>
      <c r="BF48" s="28">
        <f>IF(BE48&gt;0,VLOOKUP(BE48,'Начисление очков'!$G$4:$H$68,2,FALSE),0)</f>
        <v>0</v>
      </c>
      <c r="BG48" s="223"/>
      <c r="BH48" s="222">
        <f>IF(BG48&gt;0,VLOOKUP(BG48,'Начисление очков'!$L$4:$M$68,2,FALSE),0)</f>
        <v>0</v>
      </c>
      <c r="BI48" s="87">
        <v>270</v>
      </c>
      <c r="BJ48" s="88">
        <v>270</v>
      </c>
      <c r="BK48" s="88">
        <v>40</v>
      </c>
      <c r="BM48" s="24" t="e">
        <f>IF(#REF!=0,0,1)</f>
        <v>#REF!</v>
      </c>
    </row>
    <row r="49" spans="2:65" ht="15.9" customHeight="1" x14ac:dyDescent="0.3">
      <c r="B49" s="66" t="s">
        <v>39</v>
      </c>
      <c r="C49" s="67">
        <f>C48+1</f>
        <v>40</v>
      </c>
      <c r="D49" s="114">
        <f>IF(BK49=0," ",BK49-C49)</f>
        <v>2</v>
      </c>
      <c r="E49" s="65">
        <f>LARGE((N49,P49,R49,T49,V49,X49,Z49,AB49,AD49,AF49,AH49,AJ49,AL49,AN49,AP49,AR49,AT49,AV49,AX49,AZ49,BB49,BD49,BF49),1)+LARGE((N49,P49,R49,T49,V49,X49,Z49,AB49,AD49,AF49,AH49,AJ49,AL49,AN49,AP49,AR49,AT49,AV49,AX49,AZ49,BB49,BD49,BF49),2)+LARGE((N49,P49,R49,T49,V49,X49,Z49,AB49,AD49,AF49,AH49,AJ49,AL49,AN49,AP49,AR49,AT49,AV49,AX49,AZ49,BB49,BD49,BF49),3)+LARGE((N49,P49,R49,T49,V49,X49,Z49,AB49,AD49,AF49,AH49,AJ49,AL49,AN49,AP49,AR49,AT49,AV49,AX49,AZ49,BB49,BD49,BF49),4)+LARGE((N49,P49,R49,T49,V49,X49,Z49,AB49,AD49,AF49,AH49,AJ49,AL49,AN49,AP49,AR49,AT49,AV49,AX49,AZ49,BB49,BD49,BF49),5)+LARGE((N49,P49,R49,T49,V49,X49,Z49,AB49,AD49,AF49,AH49,AJ49,AL49,AN49,AP49,AR49,AT49,AV49,AX49,AZ49,BB49,BD49,BF49),6)+LARGE((N49,P49,R49,T49,V49,X49,Z49,AB49,AD49,AF49,AH49,AJ49,AL49,AN49,AP49,AR49,AT49,AV49,AX49,AZ49,BB49,BD49,BF49),7)+LARGE((N49,P49,R49,T49,V49,X49,Z49,AB49,AD49,AF49,AH49,AJ49,AL49,AN49,AP49,AR49,AT49,AV49,AX49,AZ49,BB49,BD49,BF49),8)</f>
        <v>258</v>
      </c>
      <c r="F49" s="74">
        <f>E49-BI49</f>
        <v>0</v>
      </c>
      <c r="G49" s="73" t="str">
        <f>IF(SUMIF(M49:BF49,"&lt;0")&lt;&gt;0,SUMIF(M49:BF49,"&lt;0")*(-1)," ")</f>
        <v xml:space="preserve"> </v>
      </c>
      <c r="H49" s="77">
        <f>N49+P49+R49+T49+V49+X49+Z49+AB49+AD49+AF49+AH49+AJ49+AL49+AN49+AP49+AR49+AT49+AV49+AX49+AZ49+BB49+BD49+BF49</f>
        <v>258</v>
      </c>
      <c r="I49" s="74">
        <f>H49-BJ49</f>
        <v>0</v>
      </c>
      <c r="J49" s="78">
        <f>IF(M49=0,0,1)+IF(O49=0,0,1)+IF(Q49=0,0,1)+IF(S49=0,0,1)+IF(U49=0,0,1)+IF(W49=0,0,1)+IF(Y49=0,0,1)+IF(AA49=0,0,1)+IF(AC49=0,0,1)+IF(AE49=0,0,1)+IF(AG49=0,0,1)+IF(AI49=0,0,1)+IF(AK49=0,0,1)+IF(AM49=0,0,1)+IF(AO49=0,0,1)+IF(AQ49=0,0,1)+IF(AU49=0,0,1)+IF(AS49=0,0,1)+IF(AU49=0,0,1)+IF(AW49=0,0,1)+IF(AY49=0,0,1)+IF(BA49=0,0,1)+IF(BC49=0,0,1)+IF(BE49=0,0,1)</f>
        <v>3</v>
      </c>
      <c r="K49" s="80">
        <f>IF(J49=0,"-",IF(J49&gt;8,E49/8,E49/J49))</f>
        <v>86</v>
      </c>
      <c r="L49" s="81">
        <f>IF(OR(H49=0,J49=0),"-",H49/J49)</f>
        <v>86</v>
      </c>
      <c r="M49" s="46"/>
      <c r="N49" s="31">
        <f>IF(M49&gt;0,VLOOKUP(M49,'Начисление очков'!$L$4:$M$68,2,FALSE),0)</f>
        <v>0</v>
      </c>
      <c r="O49" s="35"/>
      <c r="P49" s="28">
        <f>IF(O49&gt;0,VLOOKUP(O49,'Начисление очков'!$G$4:$H$68,2,FALSE),0)</f>
        <v>0</v>
      </c>
      <c r="Q49" s="34"/>
      <c r="R49" s="31">
        <f>VLOOKUP(Q49,'Начисление очков'!$V$4:$W$68,2,FALSE)</f>
        <v>0</v>
      </c>
      <c r="S49" s="35"/>
      <c r="T49" s="28">
        <f>VLOOKUP(S49,'Начисление очков'!$Q$4:$R$68,2,FALSE)</f>
        <v>0</v>
      </c>
      <c r="U49" s="35"/>
      <c r="V49" s="28">
        <f>VLOOKUP(U49,'Начисление очков'!$Q$4:$R$68,2,FALSE)</f>
        <v>0</v>
      </c>
      <c r="W49" s="34"/>
      <c r="X49" s="31">
        <f>VLOOKUP(W49,'Начисление очков'!$V$4:$W$68,2,FALSE)</f>
        <v>0</v>
      </c>
      <c r="Y49" s="35">
        <v>32</v>
      </c>
      <c r="Z49" s="28">
        <f>IF(Y49&gt;0,VLOOKUP(Y49,'Начисление очков'!$G$4:$H$68,2,FALSE),0)</f>
        <v>18</v>
      </c>
      <c r="AA49" s="56"/>
      <c r="AB49" s="57">
        <f>IF(AA49&gt;0,VLOOKUP(AA49,'Начисление очков'!$B$4:$C$68,2,FALSE),0)</f>
        <v>0</v>
      </c>
      <c r="AC49" s="35"/>
      <c r="AD49" s="28">
        <f>IF(AC49&gt;0,VLOOKUP(AC49,'Начисление очков'!$G$4:$H$68,2,FALSE),0)</f>
        <v>0</v>
      </c>
      <c r="AE49" s="34"/>
      <c r="AF49" s="31">
        <f>VLOOKUP(AE49,'Начисление очков'!$V$4:$W$68,2,FALSE)</f>
        <v>0</v>
      </c>
      <c r="AG49" s="6"/>
      <c r="AH49" s="6">
        <f>IF(AG49&gt;0,VLOOKUP(AG49,'Начисление очков'!$B$4:$C$68,2,FALSE),0)</f>
        <v>0</v>
      </c>
      <c r="AI49" s="46"/>
      <c r="AJ49" s="34">
        <f>IF(AI49&gt;0,VLOOKUP(AI49,'Начисление очков'!$B$4:$C$68,2,FALSE),0)</f>
        <v>0</v>
      </c>
      <c r="AK49" s="6"/>
      <c r="AL49" s="28">
        <f>VLOOKUP(AK49,'Начисление очков'!$V$4:$W$68,2,FALSE)</f>
        <v>0</v>
      </c>
      <c r="AM49" s="34"/>
      <c r="AN49" s="31">
        <f>IF(AM49&gt;0,VLOOKUP(AM49,'Начисление очков'!$G$4:$H$68,2,FALSE),0)</f>
        <v>0</v>
      </c>
      <c r="AO49" s="35"/>
      <c r="AP49" s="107">
        <f>VLOOKUP(AO49,'Начисление очков'!$L$4:$M$68,2,FALSE)</f>
        <v>0</v>
      </c>
      <c r="AQ49" s="34"/>
      <c r="AR49" s="31">
        <f>VLOOKUP(AQ49,'Начисление очков'!$G$4:$H$68,2,FALSE)</f>
        <v>0</v>
      </c>
      <c r="AS49" s="35"/>
      <c r="AT49" s="28">
        <f>VLOOKUP(AS49,'Начисление очков'!$L$4:$M$68,2,FALSE)</f>
        <v>0</v>
      </c>
      <c r="AU49" s="56"/>
      <c r="AV49" s="57">
        <f>VLOOKUP(AU49,'Начисление очков'!$Q$4:$R$68,2,FALSE)</f>
        <v>0</v>
      </c>
      <c r="AW49" s="35"/>
      <c r="AX49" s="28">
        <f>VLOOKUP(AW49,'Начисление очков'!$Q$4:$R$68,2,FALSE)</f>
        <v>0</v>
      </c>
      <c r="AY49" s="46"/>
      <c r="AZ49" s="31">
        <f>IF(AY49&gt;0,VLOOKUP(AY49,'Начисление очков'!$Q$4:$R$68,2,FALSE),0)</f>
        <v>0</v>
      </c>
      <c r="BA49" s="6"/>
      <c r="BB49" s="28">
        <f>VLOOKUP(BA49,'Начисление очков'!$L$4:$M$68,2,FALSE)</f>
        <v>0</v>
      </c>
      <c r="BC49" s="46">
        <v>12</v>
      </c>
      <c r="BD49" s="34">
        <f>IF(BC49&gt;0,VLOOKUP(BC49,'Начисление очков'!$B$4:$C$68,2,FALSE),0)</f>
        <v>110</v>
      </c>
      <c r="BE49" s="35">
        <v>6</v>
      </c>
      <c r="BF49" s="28">
        <f>IF(BE49&gt;0,VLOOKUP(BE49,'Начисление очков'!$G$4:$H$68,2,FALSE),0)</f>
        <v>130</v>
      </c>
      <c r="BG49" s="223"/>
      <c r="BH49" s="222">
        <f>IF(BG49&gt;0,VLOOKUP(BG49,'Начисление очков'!$L$4:$M$68,2,FALSE),0)</f>
        <v>0</v>
      </c>
      <c r="BI49" s="87">
        <v>258</v>
      </c>
      <c r="BJ49" s="88">
        <v>258</v>
      </c>
      <c r="BK49" s="88">
        <v>42</v>
      </c>
      <c r="BM49" s="24" t="e">
        <f>IF(#REF!=0,0,1)</f>
        <v>#REF!</v>
      </c>
    </row>
    <row r="50" spans="2:65" ht="15.9" customHeight="1" x14ac:dyDescent="0.3">
      <c r="B50" s="66" t="s">
        <v>11</v>
      </c>
      <c r="C50" s="67">
        <f>C49+1</f>
        <v>41</v>
      </c>
      <c r="D50" s="114">
        <f>IF(BK50=0," ",BK50-C50)</f>
        <v>0</v>
      </c>
      <c r="E50" s="65">
        <f>LARGE((N50,P50,R50,T50,V50,X50,Z50,AB50,AD50,AF50,AH50,AJ50,AL50,AN50,AP50,AR50,AT50,AV50,AX50,AZ50,BB50,BD50,BF50),1)+LARGE((N50,P50,R50,T50,V50,X50,Z50,AB50,AD50,AF50,AH50,AJ50,AL50,AN50,AP50,AR50,AT50,AV50,AX50,AZ50,BB50,BD50,BF50),2)+LARGE((N50,P50,R50,T50,V50,X50,Z50,AB50,AD50,AF50,AH50,AJ50,AL50,AN50,AP50,AR50,AT50,AV50,AX50,AZ50,BB50,BD50,BF50),3)+LARGE((N50,P50,R50,T50,V50,X50,Z50,AB50,AD50,AF50,AH50,AJ50,AL50,AN50,AP50,AR50,AT50,AV50,AX50,AZ50,BB50,BD50,BF50),4)+LARGE((N50,P50,R50,T50,V50,X50,Z50,AB50,AD50,AF50,AH50,AJ50,AL50,AN50,AP50,AR50,AT50,AV50,AX50,AZ50,BB50,BD50,BF50),5)+LARGE((N50,P50,R50,T50,V50,X50,Z50,AB50,AD50,AF50,AH50,AJ50,AL50,AN50,AP50,AR50,AT50,AV50,AX50,AZ50,BB50,BD50,BF50),6)+LARGE((N50,P50,R50,T50,V50,X50,Z50,AB50,AD50,AF50,AH50,AJ50,AL50,AN50,AP50,AR50,AT50,AV50,AX50,AZ50,BB50,BD50,BF50),7)+LARGE((N50,P50,R50,T50,V50,X50,Z50,AB50,AD50,AF50,AH50,AJ50,AL50,AN50,AP50,AR50,AT50,AV50,AX50,AZ50,BB50,BD50,BF50),8)</f>
        <v>249</v>
      </c>
      <c r="F50" s="74">
        <f>E50-BI50</f>
        <v>-12</v>
      </c>
      <c r="G50" s="73" t="str">
        <f>IF(SUMIF(M50:BF50,"&lt;0")&lt;&gt;0,SUMIF(M50:BF50,"&lt;0")*(-1)," ")</f>
        <v xml:space="preserve"> </v>
      </c>
      <c r="H50" s="77">
        <f>N50+P50+R50+T50+V50+X50+Z50+AB50+AD50+AF50+AH50+AJ50+AL50+AN50+AP50+AR50+AT50+AV50+AX50+AZ50+BB50+BD50+BF50</f>
        <v>272</v>
      </c>
      <c r="I50" s="74">
        <f>H50-BJ50</f>
        <v>-22</v>
      </c>
      <c r="J50" s="78">
        <f>IF(M50=0,0,1)+IF(O50=0,0,1)+IF(Q50=0,0,1)+IF(S50=0,0,1)+IF(U50=0,0,1)+IF(W50=0,0,1)+IF(Y50=0,0,1)+IF(AA50=0,0,1)+IF(AC50=0,0,1)+IF(AE50=0,0,1)+IF(AG50=0,0,1)+IF(AI50=0,0,1)+IF(AK50=0,0,1)+IF(AM50=0,0,1)+IF(AO50=0,0,1)+IF(AQ50=0,0,1)+IF(AU50=0,0,1)+IF(AS50=0,0,1)+IF(AU50=0,0,1)+IF(AW50=0,0,1)+IF(AY50=0,0,1)+IF(BA50=0,0,1)+IF(BC50=0,0,1)+IF(BE50=0,0,1)</f>
        <v>11</v>
      </c>
      <c r="K50" s="80">
        <f>IF(J50=0,"-",IF(J50&gt;8,E50/8,E50/J50))</f>
        <v>31.125</v>
      </c>
      <c r="L50" s="81">
        <f>IF(OR(H50=0,J50=0),"-",H50/J50)</f>
        <v>24.727272727272727</v>
      </c>
      <c r="M50" s="46">
        <v>32</v>
      </c>
      <c r="N50" s="31">
        <f>IF(M50&gt;0,VLOOKUP(M50,'Начисление очков'!$L$4:$M$68,2,FALSE),0)</f>
        <v>10</v>
      </c>
      <c r="O50" s="35">
        <v>16</v>
      </c>
      <c r="P50" s="28">
        <f>IF(O50&gt;0,VLOOKUP(O50,'Начисление очков'!$G$4:$H$68,2,FALSE),0)</f>
        <v>55</v>
      </c>
      <c r="Q50" s="34"/>
      <c r="R50" s="31">
        <f>VLOOKUP(Q50,'Начисление очков'!$V$4:$W$68,2,FALSE)</f>
        <v>0</v>
      </c>
      <c r="S50" s="35"/>
      <c r="T50" s="28">
        <f>VLOOKUP(S50,'Начисление очков'!$Q$4:$R$68,2,FALSE)</f>
        <v>0</v>
      </c>
      <c r="U50" s="35"/>
      <c r="V50" s="28">
        <f>VLOOKUP(U50,'Начисление очков'!$Q$4:$R$68,2,FALSE)</f>
        <v>0</v>
      </c>
      <c r="W50" s="34"/>
      <c r="X50" s="31">
        <f>VLOOKUP(W50,'Начисление очков'!$V$4:$W$68,2,FALSE)</f>
        <v>0</v>
      </c>
      <c r="Y50" s="35">
        <v>20</v>
      </c>
      <c r="Z50" s="28">
        <f>IF(Y50&gt;0,VLOOKUP(Y50,'Начисление очков'!$G$4:$H$68,2,FALSE),0)</f>
        <v>27</v>
      </c>
      <c r="AA50" s="56">
        <v>36</v>
      </c>
      <c r="AB50" s="57">
        <f>IF(AA50&gt;0,VLOOKUP(AA50,'Начисление очков'!$B$4:$C$68,2,FALSE),0)</f>
        <v>20</v>
      </c>
      <c r="AC50" s="35">
        <v>36</v>
      </c>
      <c r="AD50" s="28">
        <f>IF(AC50&gt;0,VLOOKUP(AC50,'Начисление очков'!$G$4:$H$68,2,FALSE),0)</f>
        <v>8</v>
      </c>
      <c r="AE50" s="34">
        <v>2</v>
      </c>
      <c r="AF50" s="31">
        <f>VLOOKUP(AE50,'Начисление очков'!$V$4:$W$68,2,FALSE)</f>
        <v>30</v>
      </c>
      <c r="AG50" s="6"/>
      <c r="AH50" s="6">
        <f>IF(AG50&gt;0,VLOOKUP(AG50,'Начисление очков'!$B$4:$C$68,2,FALSE),0)</f>
        <v>0</v>
      </c>
      <c r="AI50" s="46"/>
      <c r="AJ50" s="34">
        <f>IF(AI50&gt;0,VLOOKUP(AI50,'Начисление очков'!$B$4:$C$68,2,FALSE),0)</f>
        <v>0</v>
      </c>
      <c r="AK50" s="6"/>
      <c r="AL50" s="28">
        <f>VLOOKUP(AK50,'Начисление очков'!$V$4:$W$68,2,FALSE)</f>
        <v>0</v>
      </c>
      <c r="AM50" s="34"/>
      <c r="AN50" s="31">
        <f>IF(AM50&gt;0,VLOOKUP(AM50,'Начисление очков'!$G$4:$H$68,2,FALSE),0)</f>
        <v>0</v>
      </c>
      <c r="AO50" s="35"/>
      <c r="AP50" s="107">
        <f>VLOOKUP(AO50,'Начисление очков'!$L$4:$M$68,2,FALSE)</f>
        <v>0</v>
      </c>
      <c r="AQ50" s="34">
        <v>24</v>
      </c>
      <c r="AR50" s="31">
        <f>VLOOKUP(AQ50,'Начисление очков'!$G$4:$H$68,2,FALSE)</f>
        <v>21</v>
      </c>
      <c r="AS50" s="35">
        <v>36</v>
      </c>
      <c r="AT50" s="28">
        <f>VLOOKUP(AS50,'Начисление очков'!$L$4:$M$68,2,FALSE)</f>
        <v>5</v>
      </c>
      <c r="AU50" s="56"/>
      <c r="AV50" s="57">
        <f>VLOOKUP(AU50,'Начисление очков'!$Q$4:$R$68,2,FALSE)</f>
        <v>0</v>
      </c>
      <c r="AW50" s="35">
        <v>6</v>
      </c>
      <c r="AX50" s="28">
        <f>VLOOKUP(AW50,'Начисление очков'!$Q$4:$R$68,2,FALSE)</f>
        <v>45</v>
      </c>
      <c r="AY50" s="46">
        <v>12</v>
      </c>
      <c r="AZ50" s="31">
        <f>IF(AY50&gt;0,VLOOKUP(AY50,'Начисление очков'!$Q$4:$R$68,2,FALSE),0)</f>
        <v>23</v>
      </c>
      <c r="BA50" s="6"/>
      <c r="BB50" s="28">
        <f>VLOOKUP(BA50,'Начисление очков'!$L$4:$M$68,2,FALSE)</f>
        <v>0</v>
      </c>
      <c r="BC50" s="46">
        <v>34</v>
      </c>
      <c r="BD50" s="34">
        <f>IF(BC50&gt;0,VLOOKUP(BC50,'Начисление очков'!$B$4:$C$68,2,FALSE),0)</f>
        <v>28</v>
      </c>
      <c r="BE50" s="35"/>
      <c r="BF50" s="28">
        <f>IF(BE50&gt;0,VLOOKUP(BE50,'Начисление очков'!$G$4:$H$68,2,FALSE),0)</f>
        <v>0</v>
      </c>
      <c r="BG50" s="223">
        <v>16</v>
      </c>
      <c r="BH50" s="222">
        <f>IF(BG50&gt;0,VLOOKUP(BG50,'Начисление очков'!$L$4:$M$68,2,FALSE),0)</f>
        <v>32</v>
      </c>
      <c r="BI50" s="87">
        <v>261</v>
      </c>
      <c r="BJ50" s="88">
        <v>294</v>
      </c>
      <c r="BK50" s="88">
        <v>41</v>
      </c>
      <c r="BM50" s="24" t="e">
        <f>IF(#REF!=0,0,1)</f>
        <v>#REF!</v>
      </c>
    </row>
    <row r="51" spans="2:65" ht="15.9" customHeight="1" x14ac:dyDescent="0.3">
      <c r="B51" s="66" t="s">
        <v>37</v>
      </c>
      <c r="C51" s="67">
        <f>C50+1</f>
        <v>42</v>
      </c>
      <c r="D51" s="114">
        <f>IF(BK51=0," ",BK51-C51)</f>
        <v>-5</v>
      </c>
      <c r="E51" s="65">
        <f>LARGE((N51,P51,R51,T51,V51,X51,Z51,AB51,AD51,AF51,AH51,AJ51,AL51,AN51,AP51,AR51,AT51,AV51,AX51,AZ51,BB51,BD51,BF51),1)+LARGE((N51,P51,R51,T51,V51,X51,Z51,AB51,AD51,AF51,AH51,AJ51,AL51,AN51,AP51,AR51,AT51,AV51,AX51,AZ51,BB51,BD51,BF51),2)+LARGE((N51,P51,R51,T51,V51,X51,Z51,AB51,AD51,AF51,AH51,AJ51,AL51,AN51,AP51,AR51,AT51,AV51,AX51,AZ51,BB51,BD51,BF51),3)+LARGE((N51,P51,R51,T51,V51,X51,Z51,AB51,AD51,AF51,AH51,AJ51,AL51,AN51,AP51,AR51,AT51,AV51,AX51,AZ51,BB51,BD51,BF51),4)+LARGE((N51,P51,R51,T51,V51,X51,Z51,AB51,AD51,AF51,AH51,AJ51,AL51,AN51,AP51,AR51,AT51,AV51,AX51,AZ51,BB51,BD51,BF51),5)+LARGE((N51,P51,R51,T51,V51,X51,Z51,AB51,AD51,AF51,AH51,AJ51,AL51,AN51,AP51,AR51,AT51,AV51,AX51,AZ51,BB51,BD51,BF51),6)+LARGE((N51,P51,R51,T51,V51,X51,Z51,AB51,AD51,AF51,AH51,AJ51,AL51,AN51,AP51,AR51,AT51,AV51,AX51,AZ51,BB51,BD51,BF51),7)+LARGE((N51,P51,R51,T51,V51,X51,Z51,AB51,AD51,AF51,AH51,AJ51,AL51,AN51,AP51,AR51,AT51,AV51,AX51,AZ51,BB51,BD51,BF51),8)</f>
        <v>234</v>
      </c>
      <c r="F51" s="74">
        <f>E51-BI51</f>
        <v>-65</v>
      </c>
      <c r="G51" s="73">
        <f>IF(SUMIF(M51:BF51,"&lt;0")&lt;&gt;0,SUMIF(M51:BF51,"&lt;0")*(-1)," ")</f>
        <v>1</v>
      </c>
      <c r="H51" s="77">
        <f>N51+P51+R51+T51+V51+X51+Z51+AB51+AD51+AF51+AH51+AJ51+AL51+AN51+AP51+AR51+AT51+AV51+AX51+AZ51+BB51+BD51+BF51</f>
        <v>234</v>
      </c>
      <c r="I51" s="74">
        <f>H51-BJ51</f>
        <v>-65</v>
      </c>
      <c r="J51" s="78">
        <f>IF(M51=0,0,1)+IF(O51=0,0,1)+IF(Q51=0,0,1)+IF(S51=0,0,1)+IF(U51=0,0,1)+IF(W51=0,0,1)+IF(Y51=0,0,1)+IF(AA51=0,0,1)+IF(AC51=0,0,1)+IF(AE51=0,0,1)+IF(AG51=0,0,1)+IF(AI51=0,0,1)+IF(AK51=0,0,1)+IF(AM51=0,0,1)+IF(AO51=0,0,1)+IF(AQ51=0,0,1)+IF(AU51=0,0,1)+IF(AS51=0,0,1)+IF(AU51=0,0,1)+IF(AW51=0,0,1)+IF(AY51=0,0,1)+IF(BA51=0,0,1)+IF(BC51=0,0,1)+IF(BE51=0,0,1)</f>
        <v>8</v>
      </c>
      <c r="K51" s="80">
        <f>IF(J51=0,"-",IF(J51&gt;8,E51/8,E51/J51))</f>
        <v>29.25</v>
      </c>
      <c r="L51" s="81">
        <f>IF(OR(H51=0,J51=0),"-",H51/J51)</f>
        <v>29.25</v>
      </c>
      <c r="M51" s="46"/>
      <c r="N51" s="31">
        <f>IF(M51&gt;0,VLOOKUP(M51,'Начисление очков'!$L$4:$M$68,2,FALSE),0)</f>
        <v>0</v>
      </c>
      <c r="O51" s="35"/>
      <c r="P51" s="28">
        <f>IF(O51&gt;0,VLOOKUP(O51,'Начисление очков'!$G$4:$H$68,2,FALSE),0)</f>
        <v>0</v>
      </c>
      <c r="Q51" s="34"/>
      <c r="R51" s="31">
        <f>VLOOKUP(Q51,'Начисление очков'!$V$4:$W$68,2,FALSE)</f>
        <v>0</v>
      </c>
      <c r="S51" s="35"/>
      <c r="T51" s="28">
        <f>VLOOKUP(S51,'Начисление очков'!$Q$4:$R$68,2,FALSE)</f>
        <v>0</v>
      </c>
      <c r="U51" s="35"/>
      <c r="V51" s="28">
        <f>VLOOKUP(U51,'Начисление очков'!$Q$4:$R$68,2,FALSE)</f>
        <v>0</v>
      </c>
      <c r="W51" s="34"/>
      <c r="X51" s="31">
        <f>VLOOKUP(W51,'Начисление очков'!$V$4:$W$68,2,FALSE)</f>
        <v>0</v>
      </c>
      <c r="Y51" s="35"/>
      <c r="Z51" s="28">
        <f>IF(Y51&gt;0,VLOOKUP(Y51,'Начисление очков'!$G$4:$H$68,2,FALSE),0)</f>
        <v>0</v>
      </c>
      <c r="AA51" s="56"/>
      <c r="AB51" s="57">
        <f>IF(AA51&gt;0,VLOOKUP(AA51,'Начисление очков'!$B$4:$C$68,2,FALSE),0)</f>
        <v>0</v>
      </c>
      <c r="AC51" s="35"/>
      <c r="AD51" s="28">
        <f>IF(AC51&gt;0,VLOOKUP(AC51,'Начисление очков'!$G$4:$H$68,2,FALSE),0)</f>
        <v>0</v>
      </c>
      <c r="AE51" s="34"/>
      <c r="AF51" s="31">
        <f>VLOOKUP(AE51,'Начисление очков'!$V$4:$W$68,2,FALSE)</f>
        <v>0</v>
      </c>
      <c r="AG51" s="6"/>
      <c r="AH51" s="6">
        <f>IF(AG51&gt;0,VLOOKUP(AG51,'Начисление очков'!$B$4:$C$68,2,FALSE),0)</f>
        <v>0</v>
      </c>
      <c r="AI51" s="46">
        <v>32</v>
      </c>
      <c r="AJ51" s="34">
        <f>IF(AI51&gt;0,VLOOKUP(AI51,'Начисление очков'!$B$4:$C$68,2,FALSE),0)</f>
        <v>30</v>
      </c>
      <c r="AK51" s="6"/>
      <c r="AL51" s="28">
        <f>VLOOKUP(AK51,'Начисление очков'!$V$4:$W$68,2,FALSE)</f>
        <v>0</v>
      </c>
      <c r="AM51" s="34"/>
      <c r="AN51" s="31">
        <f>IF(AM51&gt;0,VLOOKUP(AM51,'Начисление очков'!$G$4:$H$68,2,FALSE),0)</f>
        <v>0</v>
      </c>
      <c r="AO51" s="35"/>
      <c r="AP51" s="107">
        <f>VLOOKUP(AO51,'Начисление очков'!$L$4:$M$68,2,FALSE)</f>
        <v>0</v>
      </c>
      <c r="AQ51" s="34"/>
      <c r="AR51" s="31">
        <f>VLOOKUP(AQ51,'Начисление очков'!$G$4:$H$68,2,FALSE)</f>
        <v>0</v>
      </c>
      <c r="AS51" s="35">
        <v>32</v>
      </c>
      <c r="AT51" s="28">
        <f>VLOOKUP(AS51,'Начисление очков'!$L$4:$M$68,2,FALSE)</f>
        <v>10</v>
      </c>
      <c r="AU51" s="56">
        <v>4</v>
      </c>
      <c r="AV51" s="57">
        <f>VLOOKUP(AU51,'Начисление очков'!$Q$4:$R$68,2,FALSE)</f>
        <v>77</v>
      </c>
      <c r="AW51" s="35"/>
      <c r="AX51" s="28">
        <f>VLOOKUP(AW51,'Начисление очков'!$Q$4:$R$68,2,FALSE)</f>
        <v>0</v>
      </c>
      <c r="AY51" s="46">
        <v>-1</v>
      </c>
      <c r="AZ51" s="31">
        <f>IF(AY51&gt;0,VLOOKUP(AY51,'Начисление очков'!$Q$4:$R$68,2,FALSE),0)</f>
        <v>0</v>
      </c>
      <c r="BA51" s="6">
        <v>18</v>
      </c>
      <c r="BB51" s="28">
        <f>VLOOKUP(BA51,'Начисление очков'!$L$4:$M$68,2,FALSE)</f>
        <v>22</v>
      </c>
      <c r="BC51" s="46">
        <v>32</v>
      </c>
      <c r="BD51" s="34">
        <f>IF(BC51&gt;0,VLOOKUP(BC51,'Начисление очков'!$B$4:$C$68,2,FALSE),0)</f>
        <v>30</v>
      </c>
      <c r="BE51" s="35">
        <v>12</v>
      </c>
      <c r="BF51" s="28">
        <f>IF(BE51&gt;0,VLOOKUP(BE51,'Начисление очков'!$G$4:$H$68,2,FALSE),0)</f>
        <v>65</v>
      </c>
      <c r="BG51" s="223">
        <v>8</v>
      </c>
      <c r="BH51" s="222">
        <f>IF(BG51&gt;0,VLOOKUP(BG51,'Начисление очков'!$L$4:$M$68,2,FALSE),0)</f>
        <v>65</v>
      </c>
      <c r="BI51" s="87">
        <v>299</v>
      </c>
      <c r="BJ51" s="88">
        <v>299</v>
      </c>
      <c r="BK51" s="88">
        <v>37</v>
      </c>
      <c r="BM51" s="24" t="e">
        <f>IF(#REF!=0,0,1)</f>
        <v>#REF!</v>
      </c>
    </row>
    <row r="52" spans="2:65" ht="15.9" customHeight="1" x14ac:dyDescent="0.3">
      <c r="B52" s="66" t="s">
        <v>45</v>
      </c>
      <c r="C52" s="67">
        <f>C51+1</f>
        <v>43</v>
      </c>
      <c r="D52" s="114">
        <f>IF(BK52=0," ",BK52-C52)</f>
        <v>1</v>
      </c>
      <c r="E52" s="65">
        <f>LARGE((N52,P52,R52,T52,V52,X52,Z52,AB52,AD52,AF52,AH52,AJ52,AL52,AN52,AP52,AR52,AT52,AV52,AX52,AZ52,BB52,BD52,BF52),1)+LARGE((N52,P52,R52,T52,V52,X52,Z52,AB52,AD52,AF52,AH52,AJ52,AL52,AN52,AP52,AR52,AT52,AV52,AX52,AZ52,BB52,BD52,BF52),2)+LARGE((N52,P52,R52,T52,V52,X52,Z52,AB52,AD52,AF52,AH52,AJ52,AL52,AN52,AP52,AR52,AT52,AV52,AX52,AZ52,BB52,BD52,BF52),3)+LARGE((N52,P52,R52,T52,V52,X52,Z52,AB52,AD52,AF52,AH52,AJ52,AL52,AN52,AP52,AR52,AT52,AV52,AX52,AZ52,BB52,BD52,BF52),4)+LARGE((N52,P52,R52,T52,V52,X52,Z52,AB52,AD52,AF52,AH52,AJ52,AL52,AN52,AP52,AR52,AT52,AV52,AX52,AZ52,BB52,BD52,BF52),5)+LARGE((N52,P52,R52,T52,V52,X52,Z52,AB52,AD52,AF52,AH52,AJ52,AL52,AN52,AP52,AR52,AT52,AV52,AX52,AZ52,BB52,BD52,BF52),6)+LARGE((N52,P52,R52,T52,V52,X52,Z52,AB52,AD52,AF52,AH52,AJ52,AL52,AN52,AP52,AR52,AT52,AV52,AX52,AZ52,BB52,BD52,BF52),7)+LARGE((N52,P52,R52,T52,V52,X52,Z52,AB52,AD52,AF52,AH52,AJ52,AL52,AN52,AP52,AR52,AT52,AV52,AX52,AZ52,BB52,BD52,BF52),8)</f>
        <v>208</v>
      </c>
      <c r="F52" s="74">
        <f>E52-BI52</f>
        <v>16</v>
      </c>
      <c r="G52" s="73">
        <f>IF(SUMIF(M52:BF52,"&lt;0")&lt;&gt;0,SUMIF(M52:BF52,"&lt;0")*(-1)," ")</f>
        <v>1</v>
      </c>
      <c r="H52" s="77">
        <f>N52+P52+R52+T52+V52+X52+Z52+AB52+AD52+AF52+AH52+AJ52+AL52+AN52+AP52+AR52+AT52+AV52+AX52+AZ52+BB52+BD52+BF52</f>
        <v>208</v>
      </c>
      <c r="I52" s="74">
        <f>H52-BJ52</f>
        <v>16</v>
      </c>
      <c r="J52" s="78">
        <f>IF(M52=0,0,1)+IF(O52=0,0,1)+IF(Q52=0,0,1)+IF(S52=0,0,1)+IF(U52=0,0,1)+IF(W52=0,0,1)+IF(Y52=0,0,1)+IF(AA52=0,0,1)+IF(AC52=0,0,1)+IF(AE52=0,0,1)+IF(AG52=0,0,1)+IF(AI52=0,0,1)+IF(AK52=0,0,1)+IF(AM52=0,0,1)+IF(AO52=0,0,1)+IF(AQ52=0,0,1)+IF(AU52=0,0,1)+IF(AS52=0,0,1)+IF(AU52=0,0,1)+IF(AW52=0,0,1)+IF(AY52=0,0,1)+IF(BA52=0,0,1)+IF(BC52=0,0,1)+IF(BE52=0,0,1)</f>
        <v>9</v>
      </c>
      <c r="K52" s="80">
        <f>IF(J52=0,"-",IF(J52&gt;8,E52/8,E52/J52))</f>
        <v>26</v>
      </c>
      <c r="L52" s="81">
        <f>IF(OR(H52=0,J52=0),"-",H52/J52)</f>
        <v>23.111111111111111</v>
      </c>
      <c r="M52" s="46">
        <v>20</v>
      </c>
      <c r="N52" s="31">
        <f>IF(M52&gt;0,VLOOKUP(M52,'Начисление очков'!$L$4:$M$68,2,FALSE),0)</f>
        <v>16</v>
      </c>
      <c r="O52" s="35"/>
      <c r="P52" s="28">
        <f>IF(O52&gt;0,VLOOKUP(O52,'Начисление очков'!$G$4:$H$68,2,FALSE),0)</f>
        <v>0</v>
      </c>
      <c r="Q52" s="34"/>
      <c r="R52" s="31">
        <f>VLOOKUP(Q52,'Начисление очков'!$V$4:$W$68,2,FALSE)</f>
        <v>0</v>
      </c>
      <c r="S52" s="35"/>
      <c r="T52" s="28">
        <f>VLOOKUP(S52,'Начисление очков'!$Q$4:$R$68,2,FALSE)</f>
        <v>0</v>
      </c>
      <c r="U52" s="35"/>
      <c r="V52" s="28">
        <f>VLOOKUP(U52,'Начисление очков'!$Q$4:$R$68,2,FALSE)</f>
        <v>0</v>
      </c>
      <c r="W52" s="34"/>
      <c r="X52" s="31">
        <f>VLOOKUP(W52,'Начисление очков'!$V$4:$W$68,2,FALSE)</f>
        <v>0</v>
      </c>
      <c r="Y52" s="35">
        <v>24</v>
      </c>
      <c r="Z52" s="28">
        <f>IF(Y52&gt;0,VLOOKUP(Y52,'Начисление очков'!$G$4:$H$68,2,FALSE),0)</f>
        <v>21</v>
      </c>
      <c r="AA52" s="56"/>
      <c r="AB52" s="57">
        <f>IF(AA52&gt;0,VLOOKUP(AA52,'Начисление очков'!$B$4:$C$68,2,FALSE),0)</f>
        <v>0</v>
      </c>
      <c r="AC52" s="35">
        <v>32</v>
      </c>
      <c r="AD52" s="28">
        <f>IF(AC52&gt;0,VLOOKUP(AC52,'Начисление очков'!$G$4:$H$68,2,FALSE),0)</f>
        <v>18</v>
      </c>
      <c r="AE52" s="34"/>
      <c r="AF52" s="31">
        <f>VLOOKUP(AE52,'Начисление очков'!$V$4:$W$68,2,FALSE)</f>
        <v>0</v>
      </c>
      <c r="AG52" s="6"/>
      <c r="AH52" s="6">
        <f>IF(AG52&gt;0,VLOOKUP(AG52,'Начисление очков'!$B$4:$C$68,2,FALSE),0)</f>
        <v>0</v>
      </c>
      <c r="AI52" s="46"/>
      <c r="AJ52" s="34">
        <f>IF(AI52&gt;0,VLOOKUP(AI52,'Начисление очков'!$B$4:$C$68,2,FALSE),0)</f>
        <v>0</v>
      </c>
      <c r="AK52" s="6"/>
      <c r="AL52" s="28">
        <f>VLOOKUP(AK52,'Начисление очков'!$V$4:$W$68,2,FALSE)</f>
        <v>0</v>
      </c>
      <c r="AM52" s="34"/>
      <c r="AN52" s="31">
        <f>IF(AM52&gt;0,VLOOKUP(AM52,'Начисление очков'!$G$4:$H$68,2,FALSE),0)</f>
        <v>0</v>
      </c>
      <c r="AO52" s="35">
        <v>-1</v>
      </c>
      <c r="AP52" s="107"/>
      <c r="AQ52" s="34"/>
      <c r="AR52" s="31">
        <f>VLOOKUP(AQ52,'Начисление очков'!$G$4:$H$68,2,FALSE)</f>
        <v>0</v>
      </c>
      <c r="AS52" s="35">
        <v>36</v>
      </c>
      <c r="AT52" s="28">
        <f>VLOOKUP(AS52,'Начисление очков'!$L$4:$M$68,2,FALSE)</f>
        <v>5</v>
      </c>
      <c r="AU52" s="56"/>
      <c r="AV52" s="57">
        <f>VLOOKUP(AU52,'Начисление очков'!$Q$4:$R$68,2,FALSE)</f>
        <v>0</v>
      </c>
      <c r="AW52" s="35">
        <v>16</v>
      </c>
      <c r="AX52" s="28">
        <f>VLOOKUP(AW52,'Начисление очков'!$Q$4:$R$68,2,FALSE)</f>
        <v>19</v>
      </c>
      <c r="AY52" s="46">
        <v>12</v>
      </c>
      <c r="AZ52" s="31">
        <f>IF(AY52&gt;0,VLOOKUP(AY52,'Начисление очков'!$Q$4:$R$68,2,FALSE),0)</f>
        <v>23</v>
      </c>
      <c r="BA52" s="6">
        <v>20</v>
      </c>
      <c r="BB52" s="28">
        <f>VLOOKUP(BA52,'Начисление очков'!$L$4:$M$68,2,FALSE)</f>
        <v>16</v>
      </c>
      <c r="BC52" s="46">
        <v>16</v>
      </c>
      <c r="BD52" s="34">
        <f>IF(BC52&gt;0,VLOOKUP(BC52,'Начисление очков'!$B$4:$C$68,2,FALSE),0)</f>
        <v>90</v>
      </c>
      <c r="BE52" s="35"/>
      <c r="BF52" s="28">
        <f>IF(BE52&gt;0,VLOOKUP(BE52,'Начисление очков'!$G$4:$H$68,2,FALSE),0)</f>
        <v>0</v>
      </c>
      <c r="BG52" s="223"/>
      <c r="BH52" s="222">
        <f>IF(BG52&gt;0,VLOOKUP(BG52,'Начисление очков'!$L$4:$M$68,2,FALSE),0)</f>
        <v>0</v>
      </c>
      <c r="BI52" s="87">
        <v>192</v>
      </c>
      <c r="BJ52" s="88">
        <v>192</v>
      </c>
      <c r="BK52" s="88">
        <v>44</v>
      </c>
      <c r="BM52" s="24" t="e">
        <f>IF(#REF!=0,0,1)</f>
        <v>#REF!</v>
      </c>
    </row>
    <row r="53" spans="2:65" ht="15.9" customHeight="1" x14ac:dyDescent="0.3">
      <c r="B53" s="66" t="s">
        <v>20</v>
      </c>
      <c r="C53" s="67">
        <f>C52+1</f>
        <v>44</v>
      </c>
      <c r="D53" s="114">
        <f>IF(BK53=0," ",BK53-C53)</f>
        <v>-1</v>
      </c>
      <c r="E53" s="65">
        <f>LARGE((N53,P53,R53,T53,V53,X53,Z53,AB53,AD53,AF53,AH53,AJ53,AL53,AN53,AP53,AR53,AT53,AV53,AX53,AZ53,BB53,BD53,BF53),1)+LARGE((N53,P53,R53,T53,V53,X53,Z53,AB53,AD53,AF53,AH53,AJ53,AL53,AN53,AP53,AR53,AT53,AV53,AX53,AZ53,BB53,BD53,BF53),2)+LARGE((N53,P53,R53,T53,V53,X53,Z53,AB53,AD53,AF53,AH53,AJ53,AL53,AN53,AP53,AR53,AT53,AV53,AX53,AZ53,BB53,BD53,BF53),3)+LARGE((N53,P53,R53,T53,V53,X53,Z53,AB53,AD53,AF53,AH53,AJ53,AL53,AN53,AP53,AR53,AT53,AV53,AX53,AZ53,BB53,BD53,BF53),4)+LARGE((N53,P53,R53,T53,V53,X53,Z53,AB53,AD53,AF53,AH53,AJ53,AL53,AN53,AP53,AR53,AT53,AV53,AX53,AZ53,BB53,BD53,BF53),5)+LARGE((N53,P53,R53,T53,V53,X53,Z53,AB53,AD53,AF53,AH53,AJ53,AL53,AN53,AP53,AR53,AT53,AV53,AX53,AZ53,BB53,BD53,BF53),6)+LARGE((N53,P53,R53,T53,V53,X53,Z53,AB53,AD53,AF53,AH53,AJ53,AL53,AN53,AP53,AR53,AT53,AV53,AX53,AZ53,BB53,BD53,BF53),7)+LARGE((N53,P53,R53,T53,V53,X53,Z53,AB53,AD53,AF53,AH53,AJ53,AL53,AN53,AP53,AR53,AT53,AV53,AX53,AZ53,BB53,BD53,BF53),8)</f>
        <v>201</v>
      </c>
      <c r="F53" s="74">
        <f>E53-BI53</f>
        <v>-6</v>
      </c>
      <c r="G53" s="73" t="str">
        <f>IF(SUMIF(M53:BF53,"&lt;0")&lt;&gt;0,SUMIF(M53:BF53,"&lt;0")*(-1)," ")</f>
        <v xml:space="preserve"> </v>
      </c>
      <c r="H53" s="77">
        <f>N53+P53+R53+T53+V53+X53+Z53+AB53+AD53+AF53+AH53+AJ53+AL53+AN53+AP53+AR53+AT53+AV53+AX53+AZ53+BB53+BD53+BF53</f>
        <v>235</v>
      </c>
      <c r="I53" s="74">
        <f>H53-BJ53</f>
        <v>-6</v>
      </c>
      <c r="J53" s="78">
        <f>IF(M53=0,0,1)+IF(O53=0,0,1)+IF(Q53=0,0,1)+IF(S53=0,0,1)+IF(U53=0,0,1)+IF(W53=0,0,1)+IF(Y53=0,0,1)+IF(AA53=0,0,1)+IF(AC53=0,0,1)+IF(AE53=0,0,1)+IF(AG53=0,0,1)+IF(AI53=0,0,1)+IF(AK53=0,0,1)+IF(AM53=0,0,1)+IF(AO53=0,0,1)+IF(AQ53=0,0,1)+IF(AU53=0,0,1)+IF(AS53=0,0,1)+IF(AU53=0,0,1)+IF(AW53=0,0,1)+IF(AY53=0,0,1)+IF(BA53=0,0,1)+IF(BC53=0,0,1)+IF(BE53=0,0,1)</f>
        <v>14</v>
      </c>
      <c r="K53" s="80">
        <f>IF(J53=0,"-",IF(J53&gt;8,E53/8,E53/J53))</f>
        <v>25.125</v>
      </c>
      <c r="L53" s="81">
        <f>IF(OR(H53=0,J53=0),"-",H53/J53)</f>
        <v>16.785714285714285</v>
      </c>
      <c r="M53" s="46">
        <v>32</v>
      </c>
      <c r="N53" s="31">
        <f>IF(M53&gt;0,VLOOKUP(M53,'Начисление очков'!$L$4:$M$68,2,FALSE),0)</f>
        <v>10</v>
      </c>
      <c r="O53" s="35"/>
      <c r="P53" s="28">
        <f>IF(O53&gt;0,VLOOKUP(O53,'Начисление очков'!$G$4:$H$68,2,FALSE),0)</f>
        <v>0</v>
      </c>
      <c r="Q53" s="34">
        <v>6</v>
      </c>
      <c r="R53" s="31">
        <f>VLOOKUP(Q53,'Начисление очков'!$V$4:$W$68,2,FALSE)</f>
        <v>13</v>
      </c>
      <c r="S53" s="35"/>
      <c r="T53" s="28">
        <f>VLOOKUP(S53,'Начисление очков'!$Q$4:$R$68,2,FALSE)</f>
        <v>0</v>
      </c>
      <c r="U53" s="35">
        <v>8</v>
      </c>
      <c r="V53" s="28">
        <f>VLOOKUP(U53,'Начисление очков'!$Q$4:$R$68,2,FALSE)</f>
        <v>38</v>
      </c>
      <c r="W53" s="34"/>
      <c r="X53" s="31">
        <f>VLOOKUP(W53,'Начисление очков'!$V$4:$W$68,2,FALSE)</f>
        <v>0</v>
      </c>
      <c r="Y53" s="35">
        <v>64</v>
      </c>
      <c r="Z53" s="28">
        <f>IF(Y53&gt;0,VLOOKUP(Y53,'Начисление очков'!$G$4:$H$68,2,FALSE),0)</f>
        <v>1</v>
      </c>
      <c r="AA53" s="56"/>
      <c r="AB53" s="57">
        <f>IF(AA53&gt;0,VLOOKUP(AA53,'Начисление очков'!$B$4:$C$68,2,FALSE),0)</f>
        <v>0</v>
      </c>
      <c r="AC53" s="35"/>
      <c r="AD53" s="28">
        <f>IF(AC53&gt;0,VLOOKUP(AC53,'Начисление очков'!$G$4:$H$68,2,FALSE),0)</f>
        <v>0</v>
      </c>
      <c r="AE53" s="34"/>
      <c r="AF53" s="31">
        <f>VLOOKUP(AE53,'Начисление очков'!$V$4:$W$68,2,FALSE)</f>
        <v>0</v>
      </c>
      <c r="AG53" s="6"/>
      <c r="AH53" s="6">
        <f>IF(AG53&gt;0,VLOOKUP(AG53,'Начисление очков'!$B$4:$C$68,2,FALSE),0)</f>
        <v>0</v>
      </c>
      <c r="AI53" s="46">
        <v>21</v>
      </c>
      <c r="AJ53" s="34">
        <f>IF(AI53&gt;0,VLOOKUP(AI53,'Начисление очков'!$B$4:$C$68,2,FALSE),0)</f>
        <v>42</v>
      </c>
      <c r="AK53" s="6">
        <v>16</v>
      </c>
      <c r="AL53" s="28">
        <f>VLOOKUP(AK53,'Начисление очков'!$V$4:$W$68,2,FALSE)</f>
        <v>7</v>
      </c>
      <c r="AM53" s="34"/>
      <c r="AN53" s="31">
        <f>IF(AM53&gt;0,VLOOKUP(AM53,'Начисление очков'!$G$4:$H$68,2,FALSE),0)</f>
        <v>0</v>
      </c>
      <c r="AO53" s="35">
        <v>32</v>
      </c>
      <c r="AP53" s="107">
        <f>VLOOKUP(AO53,'Начисление очков'!$L$4:$M$68,2,FALSE)</f>
        <v>10</v>
      </c>
      <c r="AQ53" s="34">
        <v>24</v>
      </c>
      <c r="AR53" s="31">
        <f>VLOOKUP(AQ53,'Начисление очков'!$G$4:$H$68,2,FALSE)</f>
        <v>21</v>
      </c>
      <c r="AS53" s="35">
        <v>32</v>
      </c>
      <c r="AT53" s="28">
        <f>VLOOKUP(AS53,'Начисление очков'!$L$4:$M$68,2,FALSE)</f>
        <v>10</v>
      </c>
      <c r="AU53" s="56">
        <v>24</v>
      </c>
      <c r="AV53" s="57">
        <f>VLOOKUP(AU53,'Начисление очков'!$Q$4:$R$68,2,FALSE)</f>
        <v>8</v>
      </c>
      <c r="AW53" s="35">
        <v>24</v>
      </c>
      <c r="AX53" s="28">
        <f>VLOOKUP(AW53,'Начисление очков'!$Q$4:$R$68,2,FALSE)</f>
        <v>8</v>
      </c>
      <c r="AY53" s="46"/>
      <c r="AZ53" s="31">
        <f>IF(AY53&gt;0,VLOOKUP(AY53,'Начисление очков'!$Q$4:$R$68,2,FALSE),0)</f>
        <v>0</v>
      </c>
      <c r="BA53" s="6"/>
      <c r="BB53" s="28">
        <f>VLOOKUP(BA53,'Начисление очков'!$L$4:$M$68,2,FALSE)</f>
        <v>0</v>
      </c>
      <c r="BC53" s="46">
        <v>44</v>
      </c>
      <c r="BD53" s="34">
        <f>IF(BC53&gt;0,VLOOKUP(BC53,'Начисление очков'!$B$4:$C$68,2,FALSE),0)</f>
        <v>12</v>
      </c>
      <c r="BE53" s="35">
        <v>16</v>
      </c>
      <c r="BF53" s="28">
        <f>IF(BE53&gt;0,VLOOKUP(BE53,'Начисление очков'!$G$4:$H$68,2,FALSE),0)</f>
        <v>55</v>
      </c>
      <c r="BG53" s="223">
        <v>20</v>
      </c>
      <c r="BH53" s="222">
        <f>IF(BG53&gt;0,VLOOKUP(BG53,'Начисление очков'!$L$4:$M$68,2,FALSE),0)</f>
        <v>16</v>
      </c>
      <c r="BI53" s="87">
        <v>207</v>
      </c>
      <c r="BJ53" s="88">
        <v>241</v>
      </c>
      <c r="BK53" s="88">
        <v>43</v>
      </c>
      <c r="BM53" s="24" t="e">
        <f>IF(#REF!=0,0,1)</f>
        <v>#REF!</v>
      </c>
    </row>
    <row r="54" spans="2:65" ht="15.9" customHeight="1" x14ac:dyDescent="0.3">
      <c r="B54" s="66" t="s">
        <v>235</v>
      </c>
      <c r="C54" s="67">
        <f>C53+1</f>
        <v>45</v>
      </c>
      <c r="D54" s="114">
        <f>IF(BK54=0," ",BK54-C54)</f>
        <v>54</v>
      </c>
      <c r="E54" s="65">
        <f>LARGE((N54,P54,R54,T54,V54,X54,Z54,AB54,AD54,AF54,AH54,AJ54,AL54,AN54,AP54,AR54,AT54,AV54,AX54,AZ54,BB54,BD54,BF54),1)+LARGE((N54,P54,R54,T54,V54,X54,Z54,AB54,AD54,AF54,AH54,AJ54,AL54,AN54,AP54,AR54,AT54,AV54,AX54,AZ54,BB54,BD54,BF54),2)+LARGE((N54,P54,R54,T54,V54,X54,Z54,AB54,AD54,AF54,AH54,AJ54,AL54,AN54,AP54,AR54,AT54,AV54,AX54,AZ54,BB54,BD54,BF54),3)+LARGE((N54,P54,R54,T54,V54,X54,Z54,AB54,AD54,AF54,AH54,AJ54,AL54,AN54,AP54,AR54,AT54,AV54,AX54,AZ54,BB54,BD54,BF54),4)+LARGE((N54,P54,R54,T54,V54,X54,Z54,AB54,AD54,AF54,AH54,AJ54,AL54,AN54,AP54,AR54,AT54,AV54,AX54,AZ54,BB54,BD54,BF54),5)+LARGE((N54,P54,R54,T54,V54,X54,Z54,AB54,AD54,AF54,AH54,AJ54,AL54,AN54,AP54,AR54,AT54,AV54,AX54,AZ54,BB54,BD54,BF54),6)+LARGE((N54,P54,R54,T54,V54,X54,Z54,AB54,AD54,AF54,AH54,AJ54,AL54,AN54,AP54,AR54,AT54,AV54,AX54,AZ54,BB54,BD54,BF54),7)+LARGE((N54,P54,R54,T54,V54,X54,Z54,AB54,AD54,AF54,AH54,AJ54,AL54,AN54,AP54,AR54,AT54,AV54,AX54,AZ54,BB54,BD54,BF54),8)</f>
        <v>200</v>
      </c>
      <c r="F54" s="74">
        <f>E54-BI54</f>
        <v>150</v>
      </c>
      <c r="G54" s="73" t="str">
        <f>IF(SUMIF(M54:BF54,"&lt;0")&lt;&gt;0,SUMIF(M54:BF54,"&lt;0")*(-1)," ")</f>
        <v xml:space="preserve"> </v>
      </c>
      <c r="H54" s="77">
        <f>N54+P54+R54+T54+V54+X54+Z54+AB54+AD54+AF54+AH54+AJ54+AL54+AN54+AP54+AR54+AT54+AV54+AX54+AZ54+BB54+BD54+BF54</f>
        <v>200</v>
      </c>
      <c r="I54" s="74">
        <f>H54-BJ54</f>
        <v>150</v>
      </c>
      <c r="J54" s="78">
        <f>IF(M54=0,0,1)+IF(O54=0,0,1)+IF(Q54=0,0,1)+IF(S54=0,0,1)+IF(U54=0,0,1)+IF(W54=0,0,1)+IF(Y54=0,0,1)+IF(AA54=0,0,1)+IF(AC54=0,0,1)+IF(AE54=0,0,1)+IF(AG54=0,0,1)+IF(AI54=0,0,1)+IF(AK54=0,0,1)+IF(AM54=0,0,1)+IF(AO54=0,0,1)+IF(AQ54=0,0,1)+IF(AU54=0,0,1)+IF(AS54=0,0,1)+IF(AU54=0,0,1)+IF(AW54=0,0,1)+IF(AY54=0,0,1)+IF(BA54=0,0,1)+IF(BC54=0,0,1)+IF(BE54=0,0,1)</f>
        <v>2</v>
      </c>
      <c r="K54" s="80">
        <f>IF(J54=0,"-",IF(J54&gt;8,E54/8,E54/J54))</f>
        <v>100</v>
      </c>
      <c r="L54" s="81">
        <f>IF(OR(H54=0,J54=0),"-",H54/J54)</f>
        <v>100</v>
      </c>
      <c r="M54" s="46">
        <v>3</v>
      </c>
      <c r="N54" s="31">
        <f>IF(M54&gt;0,VLOOKUP(M54,'Начисление очков'!$L$4:$M$68,2,FALSE),0)</f>
        <v>150</v>
      </c>
      <c r="O54" s="35">
        <v>17</v>
      </c>
      <c r="P54" s="28">
        <f>IF(O54&gt;0,VLOOKUP(O54,'Начисление очков'!$G$4:$H$68,2,FALSE),0)</f>
        <v>50</v>
      </c>
      <c r="Q54" s="34"/>
      <c r="R54" s="31">
        <f>VLOOKUP(Q54,'Начисление очков'!$V$4:$W$68,2,FALSE)</f>
        <v>0</v>
      </c>
      <c r="S54" s="35"/>
      <c r="T54" s="28">
        <f>VLOOKUP(S54,'Начисление очков'!$Q$4:$R$68,2,FALSE)</f>
        <v>0</v>
      </c>
      <c r="U54" s="35"/>
      <c r="V54" s="28">
        <f>VLOOKUP(U54,'Начисление очков'!$Q$4:$R$68,2,FALSE)</f>
        <v>0</v>
      </c>
      <c r="W54" s="34"/>
      <c r="X54" s="31">
        <f>VLOOKUP(W54,'Начисление очков'!$V$4:$W$68,2,FALSE)</f>
        <v>0</v>
      </c>
      <c r="Y54" s="35"/>
      <c r="Z54" s="28">
        <f>IF(Y54&gt;0,VLOOKUP(Y54,'Начисление очков'!$G$4:$H$68,2,FALSE),0)</f>
        <v>0</v>
      </c>
      <c r="AA54" s="56"/>
      <c r="AB54" s="57">
        <f>IF(AA54&gt;0,VLOOKUP(AA54,'Начисление очков'!$B$4:$C$68,2,FALSE),0)</f>
        <v>0</v>
      </c>
      <c r="AC54" s="35"/>
      <c r="AD54" s="28">
        <f>IF(AC54&gt;0,VLOOKUP(AC54,'Начисление очков'!$G$4:$H$68,2,FALSE),0)</f>
        <v>0</v>
      </c>
      <c r="AE54" s="34"/>
      <c r="AF54" s="31">
        <f>VLOOKUP(AE54,'Начисление очков'!$V$4:$W$68,2,FALSE)</f>
        <v>0</v>
      </c>
      <c r="AG54" s="6"/>
      <c r="AH54" s="6">
        <f>IF(AG54&gt;0,VLOOKUP(AG54,'Начисление очков'!$B$4:$C$68,2,FALSE),0)</f>
        <v>0</v>
      </c>
      <c r="AI54" s="46"/>
      <c r="AJ54" s="34">
        <f>IF(AI54&gt;0,VLOOKUP(AI54,'Начисление очков'!$B$4:$C$68,2,FALSE),0)</f>
        <v>0</v>
      </c>
      <c r="AK54" s="6"/>
      <c r="AL54" s="28">
        <f>VLOOKUP(AK54,'Начисление очков'!$V$4:$W$68,2,FALSE)</f>
        <v>0</v>
      </c>
      <c r="AM54" s="34"/>
      <c r="AN54" s="31">
        <f>IF(AM54&gt;0,VLOOKUP(AM54,'Начисление очков'!$G$4:$H$68,2,FALSE),0)</f>
        <v>0</v>
      </c>
      <c r="AO54" s="35"/>
      <c r="AP54" s="107">
        <f>VLOOKUP(AO54,'Начисление очков'!$L$4:$M$68,2,FALSE)</f>
        <v>0</v>
      </c>
      <c r="AQ54" s="34"/>
      <c r="AR54" s="31">
        <f>VLOOKUP(AQ54,'Начисление очков'!$G$4:$H$68,2,FALSE)</f>
        <v>0</v>
      </c>
      <c r="AS54" s="35"/>
      <c r="AT54" s="28">
        <f>VLOOKUP(AS54,'Начисление очков'!$L$4:$M$68,2,FALSE)</f>
        <v>0</v>
      </c>
      <c r="AU54" s="56"/>
      <c r="AV54" s="57">
        <f>VLOOKUP(AU54,'Начисление очков'!$Q$4:$R$68,2,FALSE)</f>
        <v>0</v>
      </c>
      <c r="AW54" s="35"/>
      <c r="AX54" s="28">
        <f>VLOOKUP(AW54,'Начисление очков'!$Q$4:$R$68,2,FALSE)</f>
        <v>0</v>
      </c>
      <c r="AY54" s="46"/>
      <c r="AZ54" s="31">
        <f>IF(AY54&gt;0,VLOOKUP(AY54,'Начисление очков'!$Q$4:$R$68,2,FALSE),0)</f>
        <v>0</v>
      </c>
      <c r="BA54" s="6"/>
      <c r="BB54" s="28">
        <f>VLOOKUP(BA54,'Начисление очков'!$L$4:$M$68,2,FALSE)</f>
        <v>0</v>
      </c>
      <c r="BC54" s="46"/>
      <c r="BD54" s="34">
        <f>IF(BC54&gt;0,VLOOKUP(BC54,'Начисление очков'!$B$4:$C$68,2,FALSE),0)</f>
        <v>0</v>
      </c>
      <c r="BE54" s="35"/>
      <c r="BF54" s="28">
        <f>IF(BE54&gt;0,VLOOKUP(BE54,'Начисление очков'!$G$4:$H$68,2,FALSE),0)</f>
        <v>0</v>
      </c>
      <c r="BG54" s="223"/>
      <c r="BH54" s="222">
        <f>IF(BG54&gt;0,VLOOKUP(BG54,'Начисление очков'!$L$4:$M$68,2,FALSE),0)</f>
        <v>0</v>
      </c>
      <c r="BI54" s="87">
        <v>50</v>
      </c>
      <c r="BJ54" s="88">
        <v>50</v>
      </c>
      <c r="BK54" s="88">
        <v>99</v>
      </c>
      <c r="BM54" s="24" t="e">
        <f>IF(#REF!=0,0,1)</f>
        <v>#REF!</v>
      </c>
    </row>
    <row r="55" spans="2:65" ht="15.9" customHeight="1" x14ac:dyDescent="0.3">
      <c r="B55" s="66" t="s">
        <v>147</v>
      </c>
      <c r="C55" s="67">
        <f>C54+1</f>
        <v>46</v>
      </c>
      <c r="D55" s="114">
        <f>IF(BK55=0," ",BK55-C55)</f>
        <v>-1</v>
      </c>
      <c r="E55" s="65">
        <f>LARGE((N55,P55,R55,T55,V55,X55,Z55,AB55,AD55,AF55,AH55,AJ55,AL55,AN55,AP55,AR55,AT55,AV55,AX55,AZ55,BB55,BD55,BF55),1)+LARGE((N55,P55,R55,T55,V55,X55,Z55,AB55,AD55,AF55,AH55,AJ55,AL55,AN55,AP55,AR55,AT55,AV55,AX55,AZ55,BB55,BD55,BF55),2)+LARGE((N55,P55,R55,T55,V55,X55,Z55,AB55,AD55,AF55,AH55,AJ55,AL55,AN55,AP55,AR55,AT55,AV55,AX55,AZ55,BB55,BD55,BF55),3)+LARGE((N55,P55,R55,T55,V55,X55,Z55,AB55,AD55,AF55,AH55,AJ55,AL55,AN55,AP55,AR55,AT55,AV55,AX55,AZ55,BB55,BD55,BF55),4)+LARGE((N55,P55,R55,T55,V55,X55,Z55,AB55,AD55,AF55,AH55,AJ55,AL55,AN55,AP55,AR55,AT55,AV55,AX55,AZ55,BB55,BD55,BF55),5)+LARGE((N55,P55,R55,T55,V55,X55,Z55,AB55,AD55,AF55,AH55,AJ55,AL55,AN55,AP55,AR55,AT55,AV55,AX55,AZ55,BB55,BD55,BF55),6)+LARGE((N55,P55,R55,T55,V55,X55,Z55,AB55,AD55,AF55,AH55,AJ55,AL55,AN55,AP55,AR55,AT55,AV55,AX55,AZ55,BB55,BD55,BF55),7)+LARGE((N55,P55,R55,T55,V55,X55,Z55,AB55,AD55,AF55,AH55,AJ55,AL55,AN55,AP55,AR55,AT55,AV55,AX55,AZ55,BB55,BD55,BF55),8)</f>
        <v>181</v>
      </c>
      <c r="F55" s="74">
        <f>E55-BI55</f>
        <v>4</v>
      </c>
      <c r="G55" s="73" t="str">
        <f>IF(SUMIF(M55:BF55,"&lt;0")&lt;&gt;0,SUMIF(M55:BF55,"&lt;0")*(-1)," ")</f>
        <v xml:space="preserve"> </v>
      </c>
      <c r="H55" s="77">
        <f>N55+P55+R55+T55+V55+X55+Z55+AB55+AD55+AF55+AH55+AJ55+AL55+AN55+AP55+AR55+AT55+AV55+AX55+AZ55+BB55+BD55+BF55</f>
        <v>190</v>
      </c>
      <c r="I55" s="74">
        <f>H55-BJ55</f>
        <v>8</v>
      </c>
      <c r="J55" s="78">
        <f>IF(M55=0,0,1)+IF(O55=0,0,1)+IF(Q55=0,0,1)+IF(S55=0,0,1)+IF(U55=0,0,1)+IF(W55=0,0,1)+IF(Y55=0,0,1)+IF(AA55=0,0,1)+IF(AC55=0,0,1)+IF(AE55=0,0,1)+IF(AG55=0,0,1)+IF(AI55=0,0,1)+IF(AK55=0,0,1)+IF(AM55=0,0,1)+IF(AO55=0,0,1)+IF(AQ55=0,0,1)+IF(AU55=0,0,1)+IF(AS55=0,0,1)+IF(AU55=0,0,1)+IF(AW55=0,0,1)+IF(AY55=0,0,1)+IF(BA55=0,0,1)+IF(BC55=0,0,1)+IF(BE55=0,0,1)</f>
        <v>12</v>
      </c>
      <c r="K55" s="80">
        <f>IF(J55=0,"-",IF(J55&gt;8,E55/8,E55/J55))</f>
        <v>22.625</v>
      </c>
      <c r="L55" s="81">
        <f>IF(OR(H55=0,J55=0),"-",H55/J55)</f>
        <v>15.833333333333334</v>
      </c>
      <c r="M55" s="46">
        <v>32</v>
      </c>
      <c r="N55" s="31">
        <f>IF(M55&gt;0,VLOOKUP(M55,'Начисление очков'!$L$4:$M$68,2,FALSE),0)</f>
        <v>10</v>
      </c>
      <c r="O55" s="35"/>
      <c r="P55" s="28">
        <f>IF(O55&gt;0,VLOOKUP(O55,'Начисление очков'!$G$4:$H$68,2,FALSE),0)</f>
        <v>0</v>
      </c>
      <c r="Q55" s="34">
        <v>2</v>
      </c>
      <c r="R55" s="31">
        <f>VLOOKUP(Q55,'Начисление очков'!$V$4:$W$68,2,FALSE)</f>
        <v>30</v>
      </c>
      <c r="S55" s="35">
        <v>4</v>
      </c>
      <c r="T55" s="28">
        <f>VLOOKUP(S55,'Начисление очков'!$Q$4:$R$68,2,FALSE)</f>
        <v>77</v>
      </c>
      <c r="U55" s="35"/>
      <c r="V55" s="28">
        <f>VLOOKUP(U55,'Начисление очков'!$Q$4:$R$68,2,FALSE)</f>
        <v>0</v>
      </c>
      <c r="W55" s="34">
        <v>10</v>
      </c>
      <c r="X55" s="31">
        <f>VLOOKUP(W55,'Начисление очков'!$V$4:$W$68,2,FALSE)</f>
        <v>9</v>
      </c>
      <c r="Y55" s="35">
        <v>36</v>
      </c>
      <c r="Z55" s="28">
        <f>IF(Y55&gt;0,VLOOKUP(Y55,'Начисление очков'!$G$4:$H$68,2,FALSE),0)</f>
        <v>8</v>
      </c>
      <c r="AA55" s="56">
        <v>34</v>
      </c>
      <c r="AB55" s="57">
        <f>IF(AA55&gt;0,VLOOKUP(AA55,'Начисление очков'!$B$4:$C$68,2,FALSE),0)</f>
        <v>28</v>
      </c>
      <c r="AC55" s="35">
        <v>64</v>
      </c>
      <c r="AD55" s="28">
        <f>IF(AC55&gt;0,VLOOKUP(AC55,'Начисление очков'!$G$4:$H$68,2,FALSE),0)</f>
        <v>1</v>
      </c>
      <c r="AE55" s="34">
        <v>18</v>
      </c>
      <c r="AF55" s="31">
        <f>VLOOKUP(AE55,'Начисление очков'!$V$4:$W$68,2,FALSE)</f>
        <v>6</v>
      </c>
      <c r="AG55" s="6"/>
      <c r="AH55" s="6">
        <f>IF(AG55&gt;0,VLOOKUP(AG55,'Начисление очков'!$B$4:$C$68,2,FALSE),0)</f>
        <v>0</v>
      </c>
      <c r="AI55" s="46"/>
      <c r="AJ55" s="34">
        <f>IF(AI55&gt;0,VLOOKUP(AI55,'Начисление очков'!$B$4:$C$68,2,FALSE),0)</f>
        <v>0</v>
      </c>
      <c r="AK55" s="6">
        <v>10</v>
      </c>
      <c r="AL55" s="28">
        <f>VLOOKUP(AK55,'Начисление очков'!$V$4:$W$68,2,FALSE)</f>
        <v>9</v>
      </c>
      <c r="AM55" s="34"/>
      <c r="AN55" s="31">
        <f>IF(AM55&gt;0,VLOOKUP(AM55,'Начисление очков'!$G$4:$H$68,2,FALSE),0)</f>
        <v>0</v>
      </c>
      <c r="AO55" s="35"/>
      <c r="AP55" s="107">
        <f>VLOOKUP(AO55,'Начисление очков'!$L$4:$M$68,2,FALSE)</f>
        <v>0</v>
      </c>
      <c r="AQ55" s="34">
        <v>64</v>
      </c>
      <c r="AR55" s="31">
        <f>VLOOKUP(AQ55,'Начисление очков'!$G$4:$H$68,2,FALSE)</f>
        <v>1</v>
      </c>
      <c r="AS55" s="35">
        <v>32</v>
      </c>
      <c r="AT55" s="28">
        <f>VLOOKUP(AS55,'Начисление очков'!$L$4:$M$68,2,FALSE)</f>
        <v>10</v>
      </c>
      <c r="AU55" s="56"/>
      <c r="AV55" s="57">
        <f>VLOOKUP(AU55,'Начисление очков'!$Q$4:$R$68,2,FALSE)</f>
        <v>0</v>
      </c>
      <c r="AW55" s="35"/>
      <c r="AX55" s="28">
        <f>VLOOKUP(AW55,'Начисление очков'!$Q$4:$R$68,2,FALSE)</f>
        <v>0</v>
      </c>
      <c r="AY55" s="46">
        <v>60</v>
      </c>
      <c r="AZ55" s="31">
        <f>IF(AY55&gt;0,VLOOKUP(AY55,'Начисление очков'!$Q$4:$R$68,2,FALSE),0)</f>
        <v>1</v>
      </c>
      <c r="BA55" s="6"/>
      <c r="BB55" s="28">
        <f>VLOOKUP(BA55,'Начисление очков'!$L$4:$M$68,2,FALSE)</f>
        <v>0</v>
      </c>
      <c r="BC55" s="46"/>
      <c r="BD55" s="34">
        <f>IF(BC55&gt;0,VLOOKUP(BC55,'Начисление очков'!$B$4:$C$68,2,FALSE),0)</f>
        <v>0</v>
      </c>
      <c r="BE55" s="35"/>
      <c r="BF55" s="28">
        <f>IF(BE55&gt;0,VLOOKUP(BE55,'Начисление очков'!$G$4:$H$68,2,FALSE),0)</f>
        <v>0</v>
      </c>
      <c r="BG55" s="223">
        <v>48</v>
      </c>
      <c r="BH55" s="222">
        <f>IF(BG55&gt;0,VLOOKUP(BG55,'Начисление очков'!$L$4:$M$68,2,FALSE),0)</f>
        <v>2</v>
      </c>
      <c r="BI55" s="87">
        <v>177</v>
      </c>
      <c r="BJ55" s="88">
        <v>182</v>
      </c>
      <c r="BK55" s="88">
        <v>45</v>
      </c>
      <c r="BM55" s="24" t="e">
        <f>IF(#REF!=0,0,1)</f>
        <v>#REF!</v>
      </c>
    </row>
    <row r="56" spans="2:65" ht="15.9" customHeight="1" x14ac:dyDescent="0.3">
      <c r="B56" s="66" t="s">
        <v>177</v>
      </c>
      <c r="C56" s="67">
        <f>C55+1</f>
        <v>47</v>
      </c>
      <c r="D56" s="114">
        <f>IF(BK56=0," ",BK56-C56)</f>
        <v>-1</v>
      </c>
      <c r="E56" s="65">
        <f>LARGE((N56,P56,R56,T56,V56,X56,Z56,AB56,AD56,AF56,AH56,AJ56,AL56,AN56,AP56,AR56,AT56,AV56,AX56,AZ56,BB56,BD56,BF56),1)+LARGE((N56,P56,R56,T56,V56,X56,Z56,AB56,AD56,AF56,AH56,AJ56,AL56,AN56,AP56,AR56,AT56,AV56,AX56,AZ56,BB56,BD56,BF56),2)+LARGE((N56,P56,R56,T56,V56,X56,Z56,AB56,AD56,AF56,AH56,AJ56,AL56,AN56,AP56,AR56,AT56,AV56,AX56,AZ56,BB56,BD56,BF56),3)+LARGE((N56,P56,R56,T56,V56,X56,Z56,AB56,AD56,AF56,AH56,AJ56,AL56,AN56,AP56,AR56,AT56,AV56,AX56,AZ56,BB56,BD56,BF56),4)+LARGE((N56,P56,R56,T56,V56,X56,Z56,AB56,AD56,AF56,AH56,AJ56,AL56,AN56,AP56,AR56,AT56,AV56,AX56,AZ56,BB56,BD56,BF56),5)+LARGE((N56,P56,R56,T56,V56,X56,Z56,AB56,AD56,AF56,AH56,AJ56,AL56,AN56,AP56,AR56,AT56,AV56,AX56,AZ56,BB56,BD56,BF56),6)+LARGE((N56,P56,R56,T56,V56,X56,Z56,AB56,AD56,AF56,AH56,AJ56,AL56,AN56,AP56,AR56,AT56,AV56,AX56,AZ56,BB56,BD56,BF56),7)+LARGE((N56,P56,R56,T56,V56,X56,Z56,AB56,AD56,AF56,AH56,AJ56,AL56,AN56,AP56,AR56,AT56,AV56,AX56,AZ56,BB56,BD56,BF56),8)</f>
        <v>175</v>
      </c>
      <c r="F56" s="74">
        <f>E56-BI56</f>
        <v>0</v>
      </c>
      <c r="G56" s="73">
        <f>IF(SUMIF(M56:BF56,"&lt;0")&lt;&gt;0,SUMIF(M56:BF56,"&lt;0")*(-1)," ")</f>
        <v>1</v>
      </c>
      <c r="H56" s="77">
        <f>N56+P56+R56+T56+V56+X56+Z56+AB56+AD56+AF56+AH56+AJ56+AL56+AN56+AP56+AR56+AT56+AV56+AX56+AZ56+BB56+BD56+BF56</f>
        <v>175</v>
      </c>
      <c r="I56" s="74">
        <f>H56-BJ56</f>
        <v>0</v>
      </c>
      <c r="J56" s="78">
        <f>IF(M56=0,0,1)+IF(O56=0,0,1)+IF(Q56=0,0,1)+IF(S56=0,0,1)+IF(U56=0,0,1)+IF(W56=0,0,1)+IF(Y56=0,0,1)+IF(AA56=0,0,1)+IF(AC56=0,0,1)+IF(AE56=0,0,1)+IF(AG56=0,0,1)+IF(AI56=0,0,1)+IF(AK56=0,0,1)+IF(AM56=0,0,1)+IF(AO56=0,0,1)+IF(AQ56=0,0,1)+IF(AU56=0,0,1)+IF(AS56=0,0,1)+IF(AU56=0,0,1)+IF(AW56=0,0,1)+IF(AY56=0,0,1)+IF(BA56=0,0,1)+IF(BC56=0,0,1)+IF(BE56=0,0,1)</f>
        <v>7</v>
      </c>
      <c r="K56" s="80">
        <f>IF(J56=0,"-",IF(J56&gt;8,E56/8,E56/J56))</f>
        <v>25</v>
      </c>
      <c r="L56" s="81">
        <f>IF(OR(H56=0,J56=0),"-",H56/J56)</f>
        <v>25</v>
      </c>
      <c r="M56" s="46"/>
      <c r="N56" s="31">
        <f>IF(M56&gt;0,VLOOKUP(M56,'Начисление очков'!$L$4:$M$68,2,FALSE),0)</f>
        <v>0</v>
      </c>
      <c r="O56" s="35">
        <v>16</v>
      </c>
      <c r="P56" s="28">
        <f>IF(O56&gt;0,VLOOKUP(O56,'Начисление очков'!$G$4:$H$68,2,FALSE),0)</f>
        <v>55</v>
      </c>
      <c r="Q56" s="34"/>
      <c r="R56" s="31">
        <f>VLOOKUP(Q56,'Начисление очков'!$V$4:$W$68,2,FALSE)</f>
        <v>0</v>
      </c>
      <c r="S56" s="35"/>
      <c r="T56" s="28">
        <f>VLOOKUP(S56,'Начисление очков'!$Q$4:$R$68,2,FALSE)</f>
        <v>0</v>
      </c>
      <c r="U56" s="35"/>
      <c r="V56" s="28">
        <f>VLOOKUP(U56,'Начисление очков'!$Q$4:$R$68,2,FALSE)</f>
        <v>0</v>
      </c>
      <c r="W56" s="34">
        <v>16</v>
      </c>
      <c r="X56" s="31">
        <f>VLOOKUP(W56,'Начисление очков'!$V$4:$W$68,2,FALSE)</f>
        <v>7</v>
      </c>
      <c r="Y56" s="35">
        <v>-1</v>
      </c>
      <c r="Z56" s="28">
        <f>IF(Y56&gt;0,VLOOKUP(Y56,'Начисление очков'!$G$4:$H$68,2,FALSE),0)</f>
        <v>0</v>
      </c>
      <c r="AA56" s="56"/>
      <c r="AB56" s="57">
        <f>IF(AA56&gt;0,VLOOKUP(AA56,'Начисление очков'!$B$4:$C$68,2,FALSE),0)</f>
        <v>0</v>
      </c>
      <c r="AC56" s="35">
        <v>64</v>
      </c>
      <c r="AD56" s="28">
        <f>IF(AC56&gt;0,VLOOKUP(AC56,'Начисление очков'!$G$4:$H$68,2,FALSE),0)</f>
        <v>1</v>
      </c>
      <c r="AE56" s="34">
        <v>24</v>
      </c>
      <c r="AF56" s="31">
        <f>VLOOKUP(AE56,'Начисление очков'!$V$4:$W$68,2,FALSE)</f>
        <v>4</v>
      </c>
      <c r="AG56" s="6">
        <v>16</v>
      </c>
      <c r="AH56" s="6">
        <f>IF(AG56&gt;0,VLOOKUP(AG56,'Начисление очков'!$B$4:$C$68,2,FALSE),0)</f>
        <v>90</v>
      </c>
      <c r="AI56" s="46"/>
      <c r="AJ56" s="34">
        <f>IF(AI56&gt;0,VLOOKUP(AI56,'Начисление очков'!$B$4:$C$68,2,FALSE),0)</f>
        <v>0</v>
      </c>
      <c r="AK56" s="6"/>
      <c r="AL56" s="28">
        <f>VLOOKUP(AK56,'Начисление очков'!$V$4:$W$68,2,FALSE)</f>
        <v>0</v>
      </c>
      <c r="AM56" s="34">
        <v>32</v>
      </c>
      <c r="AN56" s="31">
        <f>IF(AM56&gt;0,VLOOKUP(AM56,'Начисление очков'!$G$4:$H$68,2,FALSE),0)</f>
        <v>18</v>
      </c>
      <c r="AO56" s="35"/>
      <c r="AP56" s="107">
        <f>VLOOKUP(AO56,'Начисление очков'!$L$4:$M$68,2,FALSE)</f>
        <v>0</v>
      </c>
      <c r="AQ56" s="34"/>
      <c r="AR56" s="31">
        <f>VLOOKUP(AQ56,'Начисление очков'!$G$4:$H$68,2,FALSE)</f>
        <v>0</v>
      </c>
      <c r="AS56" s="35"/>
      <c r="AT56" s="28">
        <f>VLOOKUP(AS56,'Начисление очков'!$L$4:$M$68,2,FALSE)</f>
        <v>0</v>
      </c>
      <c r="AU56" s="56"/>
      <c r="AV56" s="57">
        <f>VLOOKUP(AU56,'Начисление очков'!$Q$4:$R$68,2,FALSE)</f>
        <v>0</v>
      </c>
      <c r="AW56" s="35"/>
      <c r="AX56" s="28">
        <f>VLOOKUP(AW56,'Начисление очков'!$Q$4:$R$68,2,FALSE)</f>
        <v>0</v>
      </c>
      <c r="AY56" s="46"/>
      <c r="AZ56" s="31">
        <f>IF(AY56&gt;0,VLOOKUP(AY56,'Начисление очков'!$Q$4:$R$68,2,FALSE),0)</f>
        <v>0</v>
      </c>
      <c r="BA56" s="6"/>
      <c r="BB56" s="28">
        <f>VLOOKUP(BA56,'Начисление очков'!$L$4:$M$68,2,FALSE)</f>
        <v>0</v>
      </c>
      <c r="BC56" s="46"/>
      <c r="BD56" s="34">
        <f>IF(BC56&gt;0,VLOOKUP(BC56,'Начисление очков'!$B$4:$C$68,2,FALSE),0)</f>
        <v>0</v>
      </c>
      <c r="BE56" s="35"/>
      <c r="BF56" s="28">
        <f>IF(BE56&gt;0,VLOOKUP(BE56,'Начисление очков'!$G$4:$H$68,2,FALSE),0)</f>
        <v>0</v>
      </c>
      <c r="BG56" s="223"/>
      <c r="BH56" s="222">
        <f>IF(BG56&gt;0,VLOOKUP(BG56,'Начисление очков'!$L$4:$M$68,2,FALSE),0)</f>
        <v>0</v>
      </c>
      <c r="BI56" s="87">
        <v>175</v>
      </c>
      <c r="BJ56" s="88">
        <v>175</v>
      </c>
      <c r="BK56" s="88">
        <v>46</v>
      </c>
      <c r="BM56" s="24" t="e">
        <f>IF(#REF!=0,0,1)</f>
        <v>#REF!</v>
      </c>
    </row>
    <row r="57" spans="2:65" ht="15.9" customHeight="1" x14ac:dyDescent="0.3">
      <c r="B57" s="66" t="s">
        <v>17</v>
      </c>
      <c r="C57" s="67">
        <f>C56+1</f>
        <v>48</v>
      </c>
      <c r="D57" s="114">
        <f>IF(BK57=0," ",BK57-C57)</f>
        <v>-1</v>
      </c>
      <c r="E57" s="65">
        <f>LARGE((N57,P57,R57,T57,V57,X57,Z57,AB57,AD57,AF57,AH57,AJ57,AL57,AN57,AP57,AR57,AT57,AV57,AX57,AZ57,BB57,BD57,BF57),1)+LARGE((N57,P57,R57,T57,V57,X57,Z57,AB57,AD57,AF57,AH57,AJ57,AL57,AN57,AP57,AR57,AT57,AV57,AX57,AZ57,BB57,BD57,BF57),2)+LARGE((N57,P57,R57,T57,V57,X57,Z57,AB57,AD57,AF57,AH57,AJ57,AL57,AN57,AP57,AR57,AT57,AV57,AX57,AZ57,BB57,BD57,BF57),3)+LARGE((N57,P57,R57,T57,V57,X57,Z57,AB57,AD57,AF57,AH57,AJ57,AL57,AN57,AP57,AR57,AT57,AV57,AX57,AZ57,BB57,BD57,BF57),4)+LARGE((N57,P57,R57,T57,V57,X57,Z57,AB57,AD57,AF57,AH57,AJ57,AL57,AN57,AP57,AR57,AT57,AV57,AX57,AZ57,BB57,BD57,BF57),5)+LARGE((N57,P57,R57,T57,V57,X57,Z57,AB57,AD57,AF57,AH57,AJ57,AL57,AN57,AP57,AR57,AT57,AV57,AX57,AZ57,BB57,BD57,BF57),6)+LARGE((N57,P57,R57,T57,V57,X57,Z57,AB57,AD57,AF57,AH57,AJ57,AL57,AN57,AP57,AR57,AT57,AV57,AX57,AZ57,BB57,BD57,BF57),7)+LARGE((N57,P57,R57,T57,V57,X57,Z57,AB57,AD57,AF57,AH57,AJ57,AL57,AN57,AP57,AR57,AT57,AV57,AX57,AZ57,BB57,BD57,BF57),8)</f>
        <v>169</v>
      </c>
      <c r="F57" s="74">
        <f>E57-BI57</f>
        <v>0</v>
      </c>
      <c r="G57" s="73" t="str">
        <f>IF(SUMIF(M57:BF57,"&lt;0")&lt;&gt;0,SUMIF(M57:BF57,"&lt;0")*(-1)," ")</f>
        <v xml:space="preserve"> </v>
      </c>
      <c r="H57" s="77">
        <f>N57+P57+R57+T57+V57+X57+Z57+AB57+AD57+AF57+AH57+AJ57+AL57+AN57+AP57+AR57+AT57+AV57+AX57+AZ57+BB57+BD57+BF57</f>
        <v>169</v>
      </c>
      <c r="I57" s="74">
        <f>H57-BJ57</f>
        <v>0</v>
      </c>
      <c r="J57" s="78">
        <f>IF(M57=0,0,1)+IF(O57=0,0,1)+IF(Q57=0,0,1)+IF(S57=0,0,1)+IF(U57=0,0,1)+IF(W57=0,0,1)+IF(Y57=0,0,1)+IF(AA57=0,0,1)+IF(AC57=0,0,1)+IF(AE57=0,0,1)+IF(AG57=0,0,1)+IF(AI57=0,0,1)+IF(AK57=0,0,1)+IF(AM57=0,0,1)+IF(AO57=0,0,1)+IF(AQ57=0,0,1)+IF(AU57=0,0,1)+IF(AS57=0,0,1)+IF(AU57=0,0,1)+IF(AW57=0,0,1)+IF(AY57=0,0,1)+IF(BA57=0,0,1)+IF(BC57=0,0,1)+IF(BE57=0,0,1)</f>
        <v>7</v>
      </c>
      <c r="K57" s="80">
        <f>IF(J57=0,"-",IF(J57&gt;8,E57/8,E57/J57))</f>
        <v>24.142857142857142</v>
      </c>
      <c r="L57" s="81">
        <f>IF(OR(H57=0,J57=0),"-",H57/J57)</f>
        <v>24.142857142857142</v>
      </c>
      <c r="M57" s="62"/>
      <c r="N57" s="31">
        <f>IF(M57&gt;0,VLOOKUP(M57,'Начисление очков'!$L$4:$M$68,2,FALSE),0)</f>
        <v>0</v>
      </c>
      <c r="O57" s="36"/>
      <c r="P57" s="28">
        <f>IF(O57&gt;0,VLOOKUP(O57,'Начисление очков'!$G$4:$H$68,2,FALSE),0)</f>
        <v>0</v>
      </c>
      <c r="Q57" s="33">
        <v>8</v>
      </c>
      <c r="R57" s="31">
        <f>VLOOKUP(Q57,'Начисление очков'!$V$4:$W$68,2,FALSE)</f>
        <v>12</v>
      </c>
      <c r="S57" s="36"/>
      <c r="T57" s="28">
        <f>VLOOKUP(S57,'Начисление очков'!$Q$4:$R$68,2,FALSE)</f>
        <v>0</v>
      </c>
      <c r="U57" s="36">
        <v>6</v>
      </c>
      <c r="V57" s="28">
        <f>VLOOKUP(U57,'Начисление очков'!$Q$4:$R$68,2,FALSE)</f>
        <v>45</v>
      </c>
      <c r="W57" s="33"/>
      <c r="X57" s="31">
        <f>VLOOKUP(W57,'Начисление очков'!$V$4:$W$68,2,FALSE)</f>
        <v>0</v>
      </c>
      <c r="Y57" s="36"/>
      <c r="Z57" s="28">
        <f>IF(Y57&gt;0,VLOOKUP(Y57,'Начисление очков'!$G$4:$H$68,2,FALSE),0)</f>
        <v>0</v>
      </c>
      <c r="AA57" s="56"/>
      <c r="AB57" s="57">
        <f>IF(AA57&gt;0,VLOOKUP(AA57,'Начисление очков'!$B$4:$C$68,2,FALSE),0)</f>
        <v>0</v>
      </c>
      <c r="AC57" s="36"/>
      <c r="AD57" s="28">
        <f>IF(AC57&gt;0,VLOOKUP(AC57,'Начисление очков'!$G$4:$H$68,2,FALSE),0)</f>
        <v>0</v>
      </c>
      <c r="AE57" s="33"/>
      <c r="AF57" s="31">
        <f>VLOOKUP(AE57,'Начисление очков'!$V$4:$W$68,2,FALSE)</f>
        <v>0</v>
      </c>
      <c r="AG57" s="52"/>
      <c r="AH57" s="6">
        <f>IF(AG57&gt;0,VLOOKUP(AG57,'Начисление очков'!$B$4:$C$68,2,FALSE),0)</f>
        <v>0</v>
      </c>
      <c r="AI57" s="46">
        <v>41</v>
      </c>
      <c r="AJ57" s="34">
        <f>IF(AI57&gt;0,VLOOKUP(AI57,'Начисление очков'!$B$4:$C$68,2,FALSE),0)</f>
        <v>14</v>
      </c>
      <c r="AK57" s="52"/>
      <c r="AL57" s="28">
        <f>VLOOKUP(AK57,'Начисление очков'!$V$4:$W$68,2,FALSE)</f>
        <v>0</v>
      </c>
      <c r="AM57" s="33"/>
      <c r="AN57" s="31">
        <f>IF(AM57&gt;0,VLOOKUP(AM57,'Начисление очков'!$G$4:$H$68,2,FALSE),0)</f>
        <v>0</v>
      </c>
      <c r="AO57" s="36"/>
      <c r="AP57" s="107">
        <f>VLOOKUP(AO57,'Начисление очков'!$L$4:$M$68,2,FALSE)</f>
        <v>0</v>
      </c>
      <c r="AQ57" s="33">
        <v>16</v>
      </c>
      <c r="AR57" s="31">
        <f>VLOOKUP(AQ57,'Начисление очков'!$G$4:$H$68,2,FALSE)</f>
        <v>55</v>
      </c>
      <c r="AS57" s="36">
        <v>64</v>
      </c>
      <c r="AT57" s="28">
        <f>VLOOKUP(AS57,'Начисление очков'!$L$4:$M$68,2,FALSE)</f>
        <v>1</v>
      </c>
      <c r="AU57" s="99"/>
      <c r="AV57" s="57">
        <f>VLOOKUP(AU57,'Начисление очков'!$Q$4:$R$68,2,FALSE)</f>
        <v>0</v>
      </c>
      <c r="AW57" s="36"/>
      <c r="AX57" s="28">
        <f>VLOOKUP(AW57,'Начисление очков'!$Q$4:$R$68,2,FALSE)</f>
        <v>0</v>
      </c>
      <c r="AY57" s="62"/>
      <c r="AZ57" s="31">
        <f>IF(AY57&gt;0,VLOOKUP(AY57,'Начисление очков'!$Q$4:$R$68,2,FALSE),0)</f>
        <v>0</v>
      </c>
      <c r="BA57" s="52">
        <v>32</v>
      </c>
      <c r="BB57" s="28">
        <f>VLOOKUP(BA57,'Начисление очков'!$L$4:$M$68,2,FALSE)</f>
        <v>10</v>
      </c>
      <c r="BC57" s="46">
        <v>28</v>
      </c>
      <c r="BD57" s="34">
        <f>IF(BC57&gt;0,VLOOKUP(BC57,'Начисление очков'!$B$4:$C$68,2,FALSE),0)</f>
        <v>32</v>
      </c>
      <c r="BE57" s="36"/>
      <c r="BF57" s="28">
        <f>IF(BE57&gt;0,VLOOKUP(BE57,'Начисление очков'!$G$4:$H$68,2,FALSE),0)</f>
        <v>0</v>
      </c>
      <c r="BG57" s="224"/>
      <c r="BH57" s="222">
        <f>IF(BG57&gt;0,VLOOKUP(BG57,'Начисление очков'!$L$4:$M$68,2,FALSE),0)</f>
        <v>0</v>
      </c>
      <c r="BI57" s="87">
        <v>169</v>
      </c>
      <c r="BJ57" s="88">
        <v>169</v>
      </c>
      <c r="BK57" s="88">
        <v>47</v>
      </c>
      <c r="BM57" s="24" t="e">
        <f>IF(#REF!=0,0,1)</f>
        <v>#REF!</v>
      </c>
    </row>
    <row r="58" spans="2:65" ht="15.9" customHeight="1" x14ac:dyDescent="0.3">
      <c r="B58" s="66" t="s">
        <v>140</v>
      </c>
      <c r="C58" s="67">
        <f>C57+1</f>
        <v>49</v>
      </c>
      <c r="D58" s="114">
        <f>IF(BK58=0," ",BK58-C58)</f>
        <v>1</v>
      </c>
      <c r="E58" s="65">
        <f>LARGE((N58,P58,R58,T58,V58,X58,Z58,AB58,AD58,AF58,AH58,AJ58,AL58,AN58,AP58,AR58,AT58,AV58,AX58,AZ58,BB58,BD58,BF58),1)+LARGE((N58,P58,R58,T58,V58,X58,Z58,AB58,AD58,AF58,AH58,AJ58,AL58,AN58,AP58,AR58,AT58,AV58,AX58,AZ58,BB58,BD58,BF58),2)+LARGE((N58,P58,R58,T58,V58,X58,Z58,AB58,AD58,AF58,AH58,AJ58,AL58,AN58,AP58,AR58,AT58,AV58,AX58,AZ58,BB58,BD58,BF58),3)+LARGE((N58,P58,R58,T58,V58,X58,Z58,AB58,AD58,AF58,AH58,AJ58,AL58,AN58,AP58,AR58,AT58,AV58,AX58,AZ58,BB58,BD58,BF58),4)+LARGE((N58,P58,R58,T58,V58,X58,Z58,AB58,AD58,AF58,AH58,AJ58,AL58,AN58,AP58,AR58,AT58,AV58,AX58,AZ58,BB58,BD58,BF58),5)+LARGE((N58,P58,R58,T58,V58,X58,Z58,AB58,AD58,AF58,AH58,AJ58,AL58,AN58,AP58,AR58,AT58,AV58,AX58,AZ58,BB58,BD58,BF58),6)+LARGE((N58,P58,R58,T58,V58,X58,Z58,AB58,AD58,AF58,AH58,AJ58,AL58,AN58,AP58,AR58,AT58,AV58,AX58,AZ58,BB58,BD58,BF58),7)+LARGE((N58,P58,R58,T58,V58,X58,Z58,AB58,AD58,AF58,AH58,AJ58,AL58,AN58,AP58,AR58,AT58,AV58,AX58,AZ58,BB58,BD58,BF58),8)</f>
        <v>162</v>
      </c>
      <c r="F58" s="74">
        <f>E58-BI58</f>
        <v>0</v>
      </c>
      <c r="G58" s="73" t="str">
        <f>IF(SUMIF(M58:BF58,"&lt;0")&lt;&gt;0,SUMIF(M58:BF58,"&lt;0")*(-1)," ")</f>
        <v xml:space="preserve"> </v>
      </c>
      <c r="H58" s="77">
        <f>N58+P58+R58+T58+V58+X58+Z58+AB58+AD58+AF58+AH58+AJ58+AL58+AN58+AP58+AR58+AT58+AV58+AX58+AZ58+BB58+BD58+BF58</f>
        <v>188</v>
      </c>
      <c r="I58" s="74">
        <f>H58-BJ58</f>
        <v>0</v>
      </c>
      <c r="J58" s="78">
        <f>IF(M58=0,0,1)+IF(O58=0,0,1)+IF(Q58=0,0,1)+IF(S58=0,0,1)+IF(U58=0,0,1)+IF(W58=0,0,1)+IF(Y58=0,0,1)+IF(AA58=0,0,1)+IF(AC58=0,0,1)+IF(AE58=0,0,1)+IF(AG58=0,0,1)+IF(AI58=0,0,1)+IF(AK58=0,0,1)+IF(AM58=0,0,1)+IF(AO58=0,0,1)+IF(AQ58=0,0,1)+IF(AU58=0,0,1)+IF(AS58=0,0,1)+IF(AU58=0,0,1)+IF(AW58=0,0,1)+IF(AY58=0,0,1)+IF(BA58=0,0,1)+IF(BC58=0,0,1)+IF(BE58=0,0,1)</f>
        <v>14</v>
      </c>
      <c r="K58" s="80">
        <f>IF(J58=0,"-",IF(J58&gt;8,E58/8,E58/J58))</f>
        <v>20.25</v>
      </c>
      <c r="L58" s="81">
        <f>IF(OR(H58=0,J58=0),"-",H58/J58)</f>
        <v>13.428571428571429</v>
      </c>
      <c r="M58" s="46"/>
      <c r="N58" s="31">
        <f>IF(M58&gt;0,VLOOKUP(M58,'Начисление очков'!$L$4:$M$68,2,FALSE),0)</f>
        <v>0</v>
      </c>
      <c r="O58" s="35">
        <v>20</v>
      </c>
      <c r="P58" s="28">
        <f>IF(O58&gt;0,VLOOKUP(O58,'Начисление очков'!$G$4:$H$68,2,FALSE),0)</f>
        <v>27</v>
      </c>
      <c r="Q58" s="34">
        <v>5</v>
      </c>
      <c r="R58" s="31">
        <f>VLOOKUP(Q58,'Начисление очков'!$V$4:$W$68,2,FALSE)</f>
        <v>15</v>
      </c>
      <c r="S58" s="35">
        <v>9</v>
      </c>
      <c r="T58" s="28">
        <f>VLOOKUP(S58,'Начисление очков'!$Q$4:$R$68,2,FALSE)</f>
        <v>30</v>
      </c>
      <c r="U58" s="35"/>
      <c r="V58" s="28">
        <f>VLOOKUP(U58,'Начисление очков'!$Q$4:$R$68,2,FALSE)</f>
        <v>0</v>
      </c>
      <c r="W58" s="34">
        <v>5</v>
      </c>
      <c r="X58" s="31">
        <f>VLOOKUP(W58,'Начисление очков'!$V$4:$W$68,2,FALSE)</f>
        <v>15</v>
      </c>
      <c r="Y58" s="35">
        <v>33</v>
      </c>
      <c r="Z58" s="28">
        <f>IF(Y58&gt;0,VLOOKUP(Y58,'Начисление очков'!$G$4:$H$68,2,FALSE),0)</f>
        <v>18</v>
      </c>
      <c r="AA58" s="56"/>
      <c r="AB58" s="57">
        <f>IF(AA58&gt;0,VLOOKUP(AA58,'Начисление очков'!$B$4:$C$68,2,FALSE),0)</f>
        <v>0</v>
      </c>
      <c r="AC58" s="35">
        <v>48</v>
      </c>
      <c r="AD58" s="28">
        <f>IF(AC58&gt;0,VLOOKUP(AC58,'Начисление очков'!$G$4:$H$68,2,FALSE),0)</f>
        <v>2</v>
      </c>
      <c r="AE58" s="34">
        <v>6</v>
      </c>
      <c r="AF58" s="31">
        <f>VLOOKUP(AE58,'Начисление очков'!$V$4:$W$68,2,FALSE)</f>
        <v>13</v>
      </c>
      <c r="AG58" s="6"/>
      <c r="AH58" s="6">
        <f>IF(AG58&gt;0,VLOOKUP(AG58,'Начисление очков'!$B$4:$C$68,2,FALSE),0)</f>
        <v>0</v>
      </c>
      <c r="AI58" s="46"/>
      <c r="AJ58" s="34">
        <f>IF(AI58&gt;0,VLOOKUP(AI58,'Начисление очков'!$B$4:$C$68,2,FALSE),0)</f>
        <v>0</v>
      </c>
      <c r="AK58" s="6">
        <v>21</v>
      </c>
      <c r="AL58" s="28">
        <f>VLOOKUP(AK58,'Начисление очков'!$V$4:$W$68,2,FALSE)</f>
        <v>4</v>
      </c>
      <c r="AM58" s="34">
        <v>32</v>
      </c>
      <c r="AN58" s="31">
        <f>IF(AM58&gt;0,VLOOKUP(AM58,'Начисление очков'!$G$4:$H$68,2,FALSE),0)</f>
        <v>18</v>
      </c>
      <c r="AO58" s="35"/>
      <c r="AP58" s="107">
        <f>VLOOKUP(AO58,'Начисление очков'!$L$4:$M$68,2,FALSE)</f>
        <v>0</v>
      </c>
      <c r="AQ58" s="34">
        <v>32</v>
      </c>
      <c r="AR58" s="31">
        <f>VLOOKUP(AQ58,'Начисление очков'!$G$4:$H$68,2,FALSE)</f>
        <v>18</v>
      </c>
      <c r="AS58" s="35">
        <v>64</v>
      </c>
      <c r="AT58" s="28">
        <f>VLOOKUP(AS58,'Начисление очков'!$L$4:$M$68,2,FALSE)</f>
        <v>1</v>
      </c>
      <c r="AU58" s="56"/>
      <c r="AV58" s="57">
        <f>VLOOKUP(AU58,'Начисление очков'!$Q$4:$R$68,2,FALSE)</f>
        <v>0</v>
      </c>
      <c r="AW58" s="35"/>
      <c r="AX58" s="28">
        <f>VLOOKUP(AW58,'Начисление очков'!$Q$4:$R$68,2,FALSE)</f>
        <v>0</v>
      </c>
      <c r="AY58" s="46">
        <v>60</v>
      </c>
      <c r="AZ58" s="31">
        <f>IF(AY58&gt;0,VLOOKUP(AY58,'Начисление очков'!$Q$4:$R$68,2,FALSE),0)</f>
        <v>1</v>
      </c>
      <c r="BA58" s="6">
        <v>36</v>
      </c>
      <c r="BB58" s="28">
        <f>VLOOKUP(BA58,'Начисление очков'!$L$4:$M$68,2,FALSE)</f>
        <v>5</v>
      </c>
      <c r="BC58" s="46"/>
      <c r="BD58" s="34">
        <f>IF(BC58&gt;0,VLOOKUP(BC58,'Начисление очков'!$B$4:$C$68,2,FALSE),0)</f>
        <v>0</v>
      </c>
      <c r="BE58" s="35">
        <v>24</v>
      </c>
      <c r="BF58" s="28">
        <f>IF(BE58&gt;0,VLOOKUP(BE58,'Начисление очков'!$G$4:$H$68,2,FALSE),0)</f>
        <v>21</v>
      </c>
      <c r="BG58" s="223"/>
      <c r="BH58" s="222">
        <f>IF(BG58&gt;0,VLOOKUP(BG58,'Начисление очков'!$L$4:$M$68,2,FALSE),0)</f>
        <v>0</v>
      </c>
      <c r="BI58" s="87">
        <v>162</v>
      </c>
      <c r="BJ58" s="88">
        <v>188</v>
      </c>
      <c r="BK58" s="88">
        <v>50</v>
      </c>
      <c r="BM58" s="24" t="e">
        <f>IF(#REF!=0,0,1)</f>
        <v>#REF!</v>
      </c>
    </row>
    <row r="59" spans="2:65" ht="15.9" customHeight="1" x14ac:dyDescent="0.3">
      <c r="B59" s="66" t="s">
        <v>67</v>
      </c>
      <c r="C59" s="67">
        <f>C58+1</f>
        <v>50</v>
      </c>
      <c r="D59" s="114">
        <f>IF(BK59=0," ",BK59-C59)</f>
        <v>2</v>
      </c>
      <c r="E59" s="65">
        <f>LARGE((N59,P59,R59,T59,V59,X59,Z59,AB59,AD59,AF59,AH59,AJ59,AL59,AN59,AP59,AR59,AT59,AV59,AX59,AZ59,BB59,BD59,BF59),1)+LARGE((N59,P59,R59,T59,V59,X59,Z59,AB59,AD59,AF59,AH59,AJ59,AL59,AN59,AP59,AR59,AT59,AV59,AX59,AZ59,BB59,BD59,BF59),2)+LARGE((N59,P59,R59,T59,V59,X59,Z59,AB59,AD59,AF59,AH59,AJ59,AL59,AN59,AP59,AR59,AT59,AV59,AX59,AZ59,BB59,BD59,BF59),3)+LARGE((N59,P59,R59,T59,V59,X59,Z59,AB59,AD59,AF59,AH59,AJ59,AL59,AN59,AP59,AR59,AT59,AV59,AX59,AZ59,BB59,BD59,BF59),4)+LARGE((N59,P59,R59,T59,V59,X59,Z59,AB59,AD59,AF59,AH59,AJ59,AL59,AN59,AP59,AR59,AT59,AV59,AX59,AZ59,BB59,BD59,BF59),5)+LARGE((N59,P59,R59,T59,V59,X59,Z59,AB59,AD59,AF59,AH59,AJ59,AL59,AN59,AP59,AR59,AT59,AV59,AX59,AZ59,BB59,BD59,BF59),6)+LARGE((N59,P59,R59,T59,V59,X59,Z59,AB59,AD59,AF59,AH59,AJ59,AL59,AN59,AP59,AR59,AT59,AV59,AX59,AZ59,BB59,BD59,BF59),7)+LARGE((N59,P59,R59,T59,V59,X59,Z59,AB59,AD59,AF59,AH59,AJ59,AL59,AN59,AP59,AR59,AT59,AV59,AX59,AZ59,BB59,BD59,BF59),8)</f>
        <v>158</v>
      </c>
      <c r="F59" s="74">
        <f>E59-BI59</f>
        <v>0</v>
      </c>
      <c r="G59" s="73" t="str">
        <f>IF(SUMIF(M59:BF59,"&lt;0")&lt;&gt;0,SUMIF(M59:BF59,"&lt;0")*(-1)," ")</f>
        <v xml:space="preserve"> </v>
      </c>
      <c r="H59" s="77">
        <f>N59+P59+R59+T59+V59+X59+Z59+AB59+AD59+AF59+AH59+AJ59+AL59+AN59+AP59+AR59+AT59+AV59+AX59+AZ59+BB59+BD59+BF59</f>
        <v>163</v>
      </c>
      <c r="I59" s="74">
        <f>H59-BJ59</f>
        <v>-2</v>
      </c>
      <c r="J59" s="78">
        <f>IF(M59=0,0,1)+IF(O59=0,0,1)+IF(Q59=0,0,1)+IF(S59=0,0,1)+IF(U59=0,0,1)+IF(W59=0,0,1)+IF(Y59=0,0,1)+IF(AA59=0,0,1)+IF(AC59=0,0,1)+IF(AE59=0,0,1)+IF(AG59=0,0,1)+IF(AI59=0,0,1)+IF(AK59=0,0,1)+IF(AM59=0,0,1)+IF(AO59=0,0,1)+IF(AQ59=0,0,1)+IF(AU59=0,0,1)+IF(AS59=0,0,1)+IF(AU59=0,0,1)+IF(AW59=0,0,1)+IF(AY59=0,0,1)+IF(BA59=0,0,1)+IF(BC59=0,0,1)+IF(BE59=0,0,1)</f>
        <v>12</v>
      </c>
      <c r="K59" s="80">
        <f>IF(J59=0,"-",IF(J59&gt;8,E59/8,E59/J59))</f>
        <v>19.75</v>
      </c>
      <c r="L59" s="81">
        <f>IF(OR(H59=0,J59=0),"-",H59/J59)</f>
        <v>13.583333333333334</v>
      </c>
      <c r="M59" s="46"/>
      <c r="N59" s="31">
        <f>IF(M59&gt;0,VLOOKUP(M59,'Начисление очков'!$L$4:$M$68,2,FALSE),0)</f>
        <v>0</v>
      </c>
      <c r="O59" s="35"/>
      <c r="P59" s="28">
        <f>IF(O59&gt;0,VLOOKUP(O59,'Начисление очков'!$G$4:$H$68,2,FALSE),0)</f>
        <v>0</v>
      </c>
      <c r="Q59" s="34"/>
      <c r="R59" s="31">
        <f>VLOOKUP(Q59,'Начисление очков'!$V$4:$W$68,2,FALSE)</f>
        <v>0</v>
      </c>
      <c r="S59" s="35"/>
      <c r="T59" s="28">
        <f>VLOOKUP(S59,'Начисление очков'!$Q$4:$R$68,2,FALSE)</f>
        <v>0</v>
      </c>
      <c r="U59" s="35"/>
      <c r="V59" s="28">
        <f>VLOOKUP(U59,'Начисление очков'!$Q$4:$R$68,2,FALSE)</f>
        <v>0</v>
      </c>
      <c r="W59" s="34"/>
      <c r="X59" s="31">
        <f>VLOOKUP(W59,'Начисление очков'!$V$4:$W$68,2,FALSE)</f>
        <v>0</v>
      </c>
      <c r="Y59" s="35"/>
      <c r="Z59" s="28">
        <f>IF(Y59&gt;0,VLOOKUP(Y59,'Начисление очков'!$G$4:$H$68,2,FALSE),0)</f>
        <v>0</v>
      </c>
      <c r="AA59" s="56">
        <v>40</v>
      </c>
      <c r="AB59" s="57">
        <f>IF(AA59&gt;0,VLOOKUP(AA59,'Начисление очков'!$B$4:$C$68,2,FALSE),0)</f>
        <v>14</v>
      </c>
      <c r="AC59" s="35">
        <v>64</v>
      </c>
      <c r="AD59" s="28">
        <f>IF(AC59&gt;0,VLOOKUP(AC59,'Начисление очков'!$G$4:$H$68,2,FALSE),0)</f>
        <v>1</v>
      </c>
      <c r="AE59" s="34">
        <v>16</v>
      </c>
      <c r="AF59" s="31">
        <f>VLOOKUP(AE59,'Начисление очков'!$V$4:$W$68,2,FALSE)</f>
        <v>7</v>
      </c>
      <c r="AG59" s="6">
        <v>16</v>
      </c>
      <c r="AH59" s="6">
        <f>IF(AG59&gt;0,VLOOKUP(AG59,'Начисление очков'!$B$4:$C$68,2,FALSE),0)</f>
        <v>90</v>
      </c>
      <c r="AI59" s="46">
        <v>52</v>
      </c>
      <c r="AJ59" s="34">
        <f>IF(AI59&gt;0,VLOOKUP(AI59,'Начисление очков'!$B$4:$C$68,2,FALSE),0)</f>
        <v>8</v>
      </c>
      <c r="AK59" s="6">
        <v>25</v>
      </c>
      <c r="AL59" s="28">
        <f>VLOOKUP(AK59,'Начисление очков'!$V$4:$W$68,2,FALSE)</f>
        <v>2</v>
      </c>
      <c r="AM59" s="34">
        <v>24</v>
      </c>
      <c r="AN59" s="31">
        <f>IF(AM59&gt;0,VLOOKUP(AM59,'Начисление очков'!$G$4:$H$68,2,FALSE),0)</f>
        <v>21</v>
      </c>
      <c r="AO59" s="35"/>
      <c r="AP59" s="107">
        <f>VLOOKUP(AO59,'Начисление очков'!$L$4:$M$68,2,FALSE)</f>
        <v>0</v>
      </c>
      <c r="AQ59" s="34">
        <v>48</v>
      </c>
      <c r="AR59" s="31">
        <f>VLOOKUP(AQ59,'Начисление очков'!$G$4:$H$68,2,FALSE)</f>
        <v>2</v>
      </c>
      <c r="AS59" s="35">
        <v>64</v>
      </c>
      <c r="AT59" s="28">
        <f>VLOOKUP(AS59,'Начисление очков'!$L$4:$M$68,2,FALSE)</f>
        <v>1</v>
      </c>
      <c r="AU59" s="56"/>
      <c r="AV59" s="57">
        <f>VLOOKUP(AU59,'Начисление очков'!$Q$4:$R$68,2,FALSE)</f>
        <v>0</v>
      </c>
      <c r="AW59" s="35">
        <v>32</v>
      </c>
      <c r="AX59" s="28">
        <f>VLOOKUP(AW59,'Начисление очков'!$Q$4:$R$68,2,FALSE)</f>
        <v>6</v>
      </c>
      <c r="AY59" s="46">
        <v>52</v>
      </c>
      <c r="AZ59" s="31">
        <f>IF(AY59&gt;0,VLOOKUP(AY59,'Начисление очков'!$Q$4:$R$68,2,FALSE),0)</f>
        <v>1</v>
      </c>
      <c r="BA59" s="6"/>
      <c r="BB59" s="28">
        <f>VLOOKUP(BA59,'Начисление очков'!$L$4:$M$68,2,FALSE)</f>
        <v>0</v>
      </c>
      <c r="BC59" s="46">
        <v>48</v>
      </c>
      <c r="BD59" s="34">
        <f>IF(BC59&gt;0,VLOOKUP(BC59,'Начисление очков'!$B$4:$C$68,2,FALSE),0)</f>
        <v>10</v>
      </c>
      <c r="BE59" s="35"/>
      <c r="BF59" s="28">
        <f>IF(BE59&gt;0,VLOOKUP(BE59,'Начисление очков'!$G$4:$H$68,2,FALSE),0)</f>
        <v>0</v>
      </c>
      <c r="BG59" s="223">
        <v>48</v>
      </c>
      <c r="BH59" s="222">
        <f>IF(BG59&gt;0,VLOOKUP(BG59,'Начисление очков'!$L$4:$M$68,2,FALSE),0)</f>
        <v>2</v>
      </c>
      <c r="BI59" s="87">
        <v>158</v>
      </c>
      <c r="BJ59" s="88">
        <v>165</v>
      </c>
      <c r="BK59" s="88">
        <v>52</v>
      </c>
      <c r="BM59" s="24" t="e">
        <f>IF(#REF!=0,0,1)</f>
        <v>#REF!</v>
      </c>
    </row>
    <row r="60" spans="2:65" ht="15.9" customHeight="1" x14ac:dyDescent="0.3">
      <c r="B60" s="66" t="s">
        <v>71</v>
      </c>
      <c r="C60" s="67">
        <f>C59+1</f>
        <v>51</v>
      </c>
      <c r="D60" s="114">
        <f>IF(BK60=0," ",BK60-C60)</f>
        <v>2</v>
      </c>
      <c r="E60" s="65">
        <f>LARGE((N60,P60,R60,T60,V60,X60,Z60,AB60,AD60,AF60,AH60,AJ60,AL60,AN60,AP60,AR60,AT60,AV60,AX60,AZ60,BB60,BD60,BF60),1)+LARGE((N60,P60,R60,T60,V60,X60,Z60,AB60,AD60,AF60,AH60,AJ60,AL60,AN60,AP60,AR60,AT60,AV60,AX60,AZ60,BB60,BD60,BF60),2)+LARGE((N60,P60,R60,T60,V60,X60,Z60,AB60,AD60,AF60,AH60,AJ60,AL60,AN60,AP60,AR60,AT60,AV60,AX60,AZ60,BB60,BD60,BF60),3)+LARGE((N60,P60,R60,T60,V60,X60,Z60,AB60,AD60,AF60,AH60,AJ60,AL60,AN60,AP60,AR60,AT60,AV60,AX60,AZ60,BB60,BD60,BF60),4)+LARGE((N60,P60,R60,T60,V60,X60,Z60,AB60,AD60,AF60,AH60,AJ60,AL60,AN60,AP60,AR60,AT60,AV60,AX60,AZ60,BB60,BD60,BF60),5)+LARGE((N60,P60,R60,T60,V60,X60,Z60,AB60,AD60,AF60,AH60,AJ60,AL60,AN60,AP60,AR60,AT60,AV60,AX60,AZ60,BB60,BD60,BF60),6)+LARGE((N60,P60,R60,T60,V60,X60,Z60,AB60,AD60,AF60,AH60,AJ60,AL60,AN60,AP60,AR60,AT60,AV60,AX60,AZ60,BB60,BD60,BF60),7)+LARGE((N60,P60,R60,T60,V60,X60,Z60,AB60,AD60,AF60,AH60,AJ60,AL60,AN60,AP60,AR60,AT60,AV60,AX60,AZ60,BB60,BD60,BF60),8)</f>
        <v>154</v>
      </c>
      <c r="F60" s="74">
        <f>E60-BI60</f>
        <v>0</v>
      </c>
      <c r="G60" s="73" t="str">
        <f>IF(SUMIF(M60:BF60,"&lt;0")&lt;&gt;0,SUMIF(M60:BF60,"&lt;0")*(-1)," ")</f>
        <v xml:space="preserve"> </v>
      </c>
      <c r="H60" s="77">
        <f>N60+P60+R60+T60+V60+X60+Z60+AB60+AD60+AF60+AH60+AJ60+AL60+AN60+AP60+AR60+AT60+AV60+AX60+AZ60+BB60+BD60+BF60</f>
        <v>154</v>
      </c>
      <c r="I60" s="74">
        <f>H60-BJ60</f>
        <v>0</v>
      </c>
      <c r="J60" s="78">
        <f>IF(M60=0,0,1)+IF(O60=0,0,1)+IF(Q60=0,0,1)+IF(S60=0,0,1)+IF(U60=0,0,1)+IF(W60=0,0,1)+IF(Y60=0,0,1)+IF(AA60=0,0,1)+IF(AC60=0,0,1)+IF(AE60=0,0,1)+IF(AG60=0,0,1)+IF(AI60=0,0,1)+IF(AK60=0,0,1)+IF(AM60=0,0,1)+IF(AO60=0,0,1)+IF(AQ60=0,0,1)+IF(AU60=0,0,1)+IF(AS60=0,0,1)+IF(AU60=0,0,1)+IF(AW60=0,0,1)+IF(AY60=0,0,1)+IF(BA60=0,0,1)+IF(BC60=0,0,1)+IF(BE60=0,0,1)</f>
        <v>8</v>
      </c>
      <c r="K60" s="80">
        <f>IF(J60=0,"-",IF(J60&gt;8,E60/8,E60/J60))</f>
        <v>19.25</v>
      </c>
      <c r="L60" s="81">
        <f>IF(OR(H60=0,J60=0),"-",H60/J60)</f>
        <v>19.25</v>
      </c>
      <c r="M60" s="46"/>
      <c r="N60" s="31">
        <f>IF(M60&gt;0,VLOOKUP(M60,'Начисление очков'!$L$4:$M$68,2,FALSE),0)</f>
        <v>0</v>
      </c>
      <c r="O60" s="35">
        <v>32</v>
      </c>
      <c r="P60" s="28">
        <f>IF(O60&gt;0,VLOOKUP(O60,'Начисление очков'!$G$4:$H$68,2,FALSE),0)</f>
        <v>18</v>
      </c>
      <c r="Q60" s="34"/>
      <c r="R60" s="31">
        <f>VLOOKUP(Q60,'Начисление очков'!$V$4:$W$68,2,FALSE)</f>
        <v>0</v>
      </c>
      <c r="S60" s="35">
        <v>7</v>
      </c>
      <c r="T60" s="28">
        <f>VLOOKUP(S60,'Начисление очков'!$Q$4:$R$68,2,FALSE)</f>
        <v>40</v>
      </c>
      <c r="U60" s="35"/>
      <c r="V60" s="28">
        <f>VLOOKUP(U60,'Начисление очков'!$Q$4:$R$68,2,FALSE)</f>
        <v>0</v>
      </c>
      <c r="W60" s="34"/>
      <c r="X60" s="31">
        <f>VLOOKUP(W60,'Начисление очков'!$V$4:$W$68,2,FALSE)</f>
        <v>0</v>
      </c>
      <c r="Y60" s="35">
        <v>48</v>
      </c>
      <c r="Z60" s="28">
        <f>IF(Y60&gt;0,VLOOKUP(Y60,'Начисление очков'!$G$4:$H$68,2,FALSE),0)</f>
        <v>2</v>
      </c>
      <c r="AA60" s="56"/>
      <c r="AB60" s="57">
        <f>IF(AA60&gt;0,VLOOKUP(AA60,'Начисление очков'!$B$4:$C$68,2,FALSE),0)</f>
        <v>0</v>
      </c>
      <c r="AC60" s="35"/>
      <c r="AD60" s="28">
        <f>IF(AC60&gt;0,VLOOKUP(AC60,'Начисление очков'!$G$4:$H$68,2,FALSE),0)</f>
        <v>0</v>
      </c>
      <c r="AE60" s="34">
        <v>4</v>
      </c>
      <c r="AF60" s="31">
        <f>VLOOKUP(AE60,'Начисление очков'!$V$4:$W$68,2,FALSE)</f>
        <v>18</v>
      </c>
      <c r="AG60" s="6"/>
      <c r="AH60" s="6">
        <f>IF(AG60&gt;0,VLOOKUP(AG60,'Начисление очков'!$B$4:$C$68,2,FALSE),0)</f>
        <v>0</v>
      </c>
      <c r="AI60" s="46">
        <v>42</v>
      </c>
      <c r="AJ60" s="34">
        <f>IF(AI60&gt;0,VLOOKUP(AI60,'Начисление очков'!$B$4:$C$68,2,FALSE),0)</f>
        <v>13</v>
      </c>
      <c r="AK60" s="6">
        <v>2</v>
      </c>
      <c r="AL60" s="28">
        <f>VLOOKUP(AK60,'Начисление очков'!$V$4:$W$68,2,FALSE)</f>
        <v>30</v>
      </c>
      <c r="AM60" s="34"/>
      <c r="AN60" s="31">
        <f>IF(AM60&gt;0,VLOOKUP(AM60,'Начисление очков'!$G$4:$H$68,2,FALSE),0)</f>
        <v>0</v>
      </c>
      <c r="AO60" s="35"/>
      <c r="AP60" s="107">
        <f>VLOOKUP(AO60,'Начисление очков'!$L$4:$M$68,2,FALSE)</f>
        <v>0</v>
      </c>
      <c r="AQ60" s="34">
        <v>24</v>
      </c>
      <c r="AR60" s="31">
        <f>VLOOKUP(AQ60,'Начисление очков'!$G$4:$H$68,2,FALSE)</f>
        <v>21</v>
      </c>
      <c r="AS60" s="35">
        <v>24</v>
      </c>
      <c r="AT60" s="28">
        <f>VLOOKUP(AS60,'Начисление очков'!$L$4:$M$68,2,FALSE)</f>
        <v>12</v>
      </c>
      <c r="AU60" s="56"/>
      <c r="AV60" s="57">
        <f>VLOOKUP(AU60,'Начисление очков'!$Q$4:$R$68,2,FALSE)</f>
        <v>0</v>
      </c>
      <c r="AW60" s="35"/>
      <c r="AX60" s="28">
        <f>VLOOKUP(AW60,'Начисление очков'!$Q$4:$R$68,2,FALSE)</f>
        <v>0</v>
      </c>
      <c r="AY60" s="46"/>
      <c r="AZ60" s="31">
        <f>IF(AY60&gt;0,VLOOKUP(AY60,'Начисление очков'!$Q$4:$R$68,2,FALSE),0)</f>
        <v>0</v>
      </c>
      <c r="BA60" s="6"/>
      <c r="BB60" s="28">
        <f>VLOOKUP(BA60,'Начисление очков'!$L$4:$M$68,2,FALSE)</f>
        <v>0</v>
      </c>
      <c r="BC60" s="46"/>
      <c r="BD60" s="34">
        <f>IF(BC60&gt;0,VLOOKUP(BC60,'Начисление очков'!$B$4:$C$68,2,FALSE),0)</f>
        <v>0</v>
      </c>
      <c r="BE60" s="35"/>
      <c r="BF60" s="28">
        <f>IF(BE60&gt;0,VLOOKUP(BE60,'Начисление очков'!$G$4:$H$68,2,FALSE),0)</f>
        <v>0</v>
      </c>
      <c r="BG60" s="223"/>
      <c r="BH60" s="222">
        <f>IF(BG60&gt;0,VLOOKUP(BG60,'Начисление очков'!$L$4:$M$68,2,FALSE),0)</f>
        <v>0</v>
      </c>
      <c r="BI60" s="87">
        <v>154</v>
      </c>
      <c r="BJ60" s="88">
        <v>154</v>
      </c>
      <c r="BK60" s="88">
        <v>53</v>
      </c>
      <c r="BM60" s="24" t="e">
        <f>IF(#REF!=0,0,1)</f>
        <v>#REF!</v>
      </c>
    </row>
    <row r="61" spans="2:65" ht="15.9" customHeight="1" x14ac:dyDescent="0.3">
      <c r="B61" s="66" t="s">
        <v>38</v>
      </c>
      <c r="C61" s="67">
        <f>C60+1</f>
        <v>52</v>
      </c>
      <c r="D61" s="114">
        <f>IF(BK61=0," ",BK61-C61)</f>
        <v>-4</v>
      </c>
      <c r="E61" s="65">
        <f>LARGE((N61,P61,R61,T61,V61,X61,Z61,AB61,AD61,AF61,AH61,AJ61,AL61,AN61,AP61,AR61,AT61,AV61,AX61,AZ61,BB61,BD61,BF61),1)+LARGE((N61,P61,R61,T61,V61,X61,Z61,AB61,AD61,AF61,AH61,AJ61,AL61,AN61,AP61,AR61,AT61,AV61,AX61,AZ61,BB61,BD61,BF61),2)+LARGE((N61,P61,R61,T61,V61,X61,Z61,AB61,AD61,AF61,AH61,AJ61,AL61,AN61,AP61,AR61,AT61,AV61,AX61,AZ61,BB61,BD61,BF61),3)+LARGE((N61,P61,R61,T61,V61,X61,Z61,AB61,AD61,AF61,AH61,AJ61,AL61,AN61,AP61,AR61,AT61,AV61,AX61,AZ61,BB61,BD61,BF61),4)+LARGE((N61,P61,R61,T61,V61,X61,Z61,AB61,AD61,AF61,AH61,AJ61,AL61,AN61,AP61,AR61,AT61,AV61,AX61,AZ61,BB61,BD61,BF61),5)+LARGE((N61,P61,R61,T61,V61,X61,Z61,AB61,AD61,AF61,AH61,AJ61,AL61,AN61,AP61,AR61,AT61,AV61,AX61,AZ61,BB61,BD61,BF61),6)+LARGE((N61,P61,R61,T61,V61,X61,Z61,AB61,AD61,AF61,AH61,AJ61,AL61,AN61,AP61,AR61,AT61,AV61,AX61,AZ61,BB61,BD61,BF61),7)+LARGE((N61,P61,R61,T61,V61,X61,Z61,AB61,AD61,AF61,AH61,AJ61,AL61,AN61,AP61,AR61,AT61,AV61,AX61,AZ61,BB61,BD61,BF61),8)</f>
        <v>152</v>
      </c>
      <c r="F61" s="74">
        <f>E61-BI61</f>
        <v>-10</v>
      </c>
      <c r="G61" s="73">
        <f>IF(SUMIF(M61:BF61,"&lt;0")&lt;&gt;0,SUMIF(M61:BF61,"&lt;0")*(-1)," ")</f>
        <v>1</v>
      </c>
      <c r="H61" s="77">
        <f>N61+P61+R61+T61+V61+X61+Z61+AB61+AD61+AF61+AH61+AJ61+AL61+AN61+AP61+AR61+AT61+AV61+AX61+AZ61+BB61+BD61+BF61</f>
        <v>152</v>
      </c>
      <c r="I61" s="74">
        <f>H61-BJ61</f>
        <v>-10</v>
      </c>
      <c r="J61" s="78">
        <f>IF(M61=0,0,1)+IF(O61=0,0,1)+IF(Q61=0,0,1)+IF(S61=0,0,1)+IF(U61=0,0,1)+IF(W61=0,0,1)+IF(Y61=0,0,1)+IF(AA61=0,0,1)+IF(AC61=0,0,1)+IF(AE61=0,0,1)+IF(AG61=0,0,1)+IF(AI61=0,0,1)+IF(AK61=0,0,1)+IF(AM61=0,0,1)+IF(AO61=0,0,1)+IF(AQ61=0,0,1)+IF(AU61=0,0,1)+IF(AS61=0,0,1)+IF(AU61=0,0,1)+IF(AW61=0,0,1)+IF(AY61=0,0,1)+IF(BA61=0,0,1)+IF(BC61=0,0,1)+IF(BE61=0,0,1)</f>
        <v>5</v>
      </c>
      <c r="K61" s="80">
        <f>IF(J61=0,"-",IF(J61&gt;8,E61/8,E61/J61))</f>
        <v>30.4</v>
      </c>
      <c r="L61" s="81">
        <f>IF(OR(H61=0,J61=0),"-",H61/J61)</f>
        <v>30.4</v>
      </c>
      <c r="M61" s="46"/>
      <c r="N61" s="31">
        <f>IF(M61&gt;0,VLOOKUP(M61,'Начисление очков'!$L$4:$M$68,2,FALSE),0)</f>
        <v>0</v>
      </c>
      <c r="O61" s="35"/>
      <c r="P61" s="28">
        <f>IF(O61&gt;0,VLOOKUP(O61,'Начисление очков'!$G$4:$H$68,2,FALSE),0)</f>
        <v>0</v>
      </c>
      <c r="Q61" s="34"/>
      <c r="R61" s="31">
        <f>VLOOKUP(Q61,'Начисление очков'!$V$4:$W$68,2,FALSE)</f>
        <v>0</v>
      </c>
      <c r="S61" s="35"/>
      <c r="T61" s="28">
        <f>VLOOKUP(S61,'Начисление очков'!$Q$4:$R$68,2,FALSE)</f>
        <v>0</v>
      </c>
      <c r="U61" s="35"/>
      <c r="V61" s="28">
        <f>VLOOKUP(U61,'Начисление очков'!$Q$4:$R$68,2,FALSE)</f>
        <v>0</v>
      </c>
      <c r="W61" s="34"/>
      <c r="X61" s="31">
        <f>VLOOKUP(W61,'Начисление очков'!$V$4:$W$68,2,FALSE)</f>
        <v>0</v>
      </c>
      <c r="Y61" s="35">
        <v>9</v>
      </c>
      <c r="Z61" s="28">
        <f>IF(Y61&gt;0,VLOOKUP(Y61,'Начисление очков'!$G$4:$H$68,2,FALSE),0)</f>
        <v>90</v>
      </c>
      <c r="AA61" s="56"/>
      <c r="AB61" s="57">
        <f>IF(AA61&gt;0,VLOOKUP(AA61,'Начисление очков'!$B$4:$C$68,2,FALSE),0)</f>
        <v>0</v>
      </c>
      <c r="AC61" s="35">
        <v>34</v>
      </c>
      <c r="AD61" s="28">
        <f>IF(AC61&gt;0,VLOOKUP(AC61,'Начисление очков'!$G$4:$H$68,2,FALSE),0)</f>
        <v>12</v>
      </c>
      <c r="AE61" s="34"/>
      <c r="AF61" s="31">
        <f>VLOOKUP(AE61,'Начисление очков'!$V$4:$W$68,2,FALSE)</f>
        <v>0</v>
      </c>
      <c r="AG61" s="6"/>
      <c r="AH61" s="6">
        <f>IF(AG61&gt;0,VLOOKUP(AG61,'Начисление очков'!$B$4:$C$68,2,FALSE),0)</f>
        <v>0</v>
      </c>
      <c r="AI61" s="46"/>
      <c r="AJ61" s="34">
        <f>IF(AI61&gt;0,VLOOKUP(AI61,'Начисление очков'!$B$4:$C$68,2,FALSE),0)</f>
        <v>0</v>
      </c>
      <c r="AK61" s="6"/>
      <c r="AL61" s="28">
        <f>VLOOKUP(AK61,'Начисление очков'!$V$4:$W$68,2,FALSE)</f>
        <v>0</v>
      </c>
      <c r="AM61" s="34">
        <v>18</v>
      </c>
      <c r="AN61" s="31">
        <f>IF(AM61&gt;0,VLOOKUP(AM61,'Начисление очков'!$G$4:$H$68,2,FALSE),0)</f>
        <v>38</v>
      </c>
      <c r="AO61" s="35">
        <v>24</v>
      </c>
      <c r="AP61" s="107">
        <f>VLOOKUP(AO61,'Начисление очков'!$L$4:$M$68,2,FALSE)</f>
        <v>12</v>
      </c>
      <c r="AQ61" s="34"/>
      <c r="AR61" s="31">
        <f>VLOOKUP(AQ61,'Начисление очков'!$G$4:$H$68,2,FALSE)</f>
        <v>0</v>
      </c>
      <c r="AS61" s="35"/>
      <c r="AT61" s="28">
        <f>VLOOKUP(AS61,'Начисление очков'!$L$4:$M$68,2,FALSE)</f>
        <v>0</v>
      </c>
      <c r="AU61" s="56"/>
      <c r="AV61" s="57">
        <f>VLOOKUP(AU61,'Начисление очков'!$Q$4:$R$68,2,FALSE)</f>
        <v>0</v>
      </c>
      <c r="AW61" s="35"/>
      <c r="AX61" s="28">
        <f>VLOOKUP(AW61,'Начисление очков'!$Q$4:$R$68,2,FALSE)</f>
        <v>0</v>
      </c>
      <c r="AY61" s="46">
        <v>-1</v>
      </c>
      <c r="AZ61" s="31">
        <f>IF(AY61&gt;0,VLOOKUP(AY61,'Начисление очков'!$Q$4:$R$68,2,FALSE),0)</f>
        <v>0</v>
      </c>
      <c r="BA61" s="6"/>
      <c r="BB61" s="28">
        <f>VLOOKUP(BA61,'Начисление очков'!$L$4:$M$68,2,FALSE)</f>
        <v>0</v>
      </c>
      <c r="BC61" s="46"/>
      <c r="BD61" s="34">
        <f>IF(BC61&gt;0,VLOOKUP(BC61,'Начисление очков'!$B$4:$C$68,2,FALSE),0)</f>
        <v>0</v>
      </c>
      <c r="BE61" s="35"/>
      <c r="BF61" s="28">
        <f>IF(BE61&gt;0,VLOOKUP(BE61,'Начисление очков'!$G$4:$H$68,2,FALSE),0)</f>
        <v>0</v>
      </c>
      <c r="BG61" s="223">
        <v>32</v>
      </c>
      <c r="BH61" s="222">
        <f>IF(BG61&gt;0,VLOOKUP(BG61,'Начисление очков'!$L$4:$M$68,2,FALSE),0)</f>
        <v>10</v>
      </c>
      <c r="BI61" s="87">
        <v>162</v>
      </c>
      <c r="BJ61" s="88">
        <v>162</v>
      </c>
      <c r="BK61" s="88">
        <v>48</v>
      </c>
      <c r="BM61" s="24" t="e">
        <f>IF(#REF!=0,0,1)</f>
        <v>#REF!</v>
      </c>
    </row>
    <row r="62" spans="2:65" ht="15.9" customHeight="1" x14ac:dyDescent="0.3">
      <c r="B62" s="66" t="s">
        <v>134</v>
      </c>
      <c r="C62" s="67">
        <f>C61+1</f>
        <v>53</v>
      </c>
      <c r="D62" s="114">
        <f>IF(BK62=0," ",BK62-C62)</f>
        <v>1</v>
      </c>
      <c r="E62" s="65">
        <f>LARGE((N62,P62,R62,T62,V62,X62,Z62,AB62,AD62,AF62,AH62,AJ62,AL62,AN62,AP62,AR62,AT62,AV62,AX62,AZ62,BB62,BD62,BF62),1)+LARGE((N62,P62,R62,T62,V62,X62,Z62,AB62,AD62,AF62,AH62,AJ62,AL62,AN62,AP62,AR62,AT62,AV62,AX62,AZ62,BB62,BD62,BF62),2)+LARGE((N62,P62,R62,T62,V62,X62,Z62,AB62,AD62,AF62,AH62,AJ62,AL62,AN62,AP62,AR62,AT62,AV62,AX62,AZ62,BB62,BD62,BF62),3)+LARGE((N62,P62,R62,T62,V62,X62,Z62,AB62,AD62,AF62,AH62,AJ62,AL62,AN62,AP62,AR62,AT62,AV62,AX62,AZ62,BB62,BD62,BF62),4)+LARGE((N62,P62,R62,T62,V62,X62,Z62,AB62,AD62,AF62,AH62,AJ62,AL62,AN62,AP62,AR62,AT62,AV62,AX62,AZ62,BB62,BD62,BF62),5)+LARGE((N62,P62,R62,T62,V62,X62,Z62,AB62,AD62,AF62,AH62,AJ62,AL62,AN62,AP62,AR62,AT62,AV62,AX62,AZ62,BB62,BD62,BF62),6)+LARGE((N62,P62,R62,T62,V62,X62,Z62,AB62,AD62,AF62,AH62,AJ62,AL62,AN62,AP62,AR62,AT62,AV62,AX62,AZ62,BB62,BD62,BF62),7)+LARGE((N62,P62,R62,T62,V62,X62,Z62,AB62,AD62,AF62,AH62,AJ62,AL62,AN62,AP62,AR62,AT62,AV62,AX62,AZ62,BB62,BD62,BF62),8)</f>
        <v>149</v>
      </c>
      <c r="F62" s="74">
        <f>E62-BI62</f>
        <v>0</v>
      </c>
      <c r="G62" s="73" t="str">
        <f>IF(SUMIF(M62:BF62,"&lt;0")&lt;&gt;0,SUMIF(M62:BF62,"&lt;0")*(-1)," ")</f>
        <v xml:space="preserve"> </v>
      </c>
      <c r="H62" s="77">
        <f>N62+P62+R62+T62+V62+X62+Z62+AB62+AD62+AF62+AH62+AJ62+AL62+AN62+AP62+AR62+AT62+AV62+AX62+AZ62+BB62+BD62+BF62</f>
        <v>160</v>
      </c>
      <c r="I62" s="74">
        <f>H62-BJ62</f>
        <v>-5</v>
      </c>
      <c r="J62" s="78">
        <f>IF(M62=0,0,1)+IF(O62=0,0,1)+IF(Q62=0,0,1)+IF(S62=0,0,1)+IF(U62=0,0,1)+IF(W62=0,0,1)+IF(Y62=0,0,1)+IF(AA62=0,0,1)+IF(AC62=0,0,1)+IF(AE62=0,0,1)+IF(AG62=0,0,1)+IF(AI62=0,0,1)+IF(AK62=0,0,1)+IF(AM62=0,0,1)+IF(AO62=0,0,1)+IF(AQ62=0,0,1)+IF(AU62=0,0,1)+IF(AS62=0,0,1)+IF(AU62=0,0,1)+IF(AW62=0,0,1)+IF(AY62=0,0,1)+IF(BA62=0,0,1)+IF(BC62=0,0,1)+IF(BE62=0,0,1)</f>
        <v>13</v>
      </c>
      <c r="K62" s="80">
        <f>IF(J62=0,"-",IF(J62&gt;8,E62/8,E62/J62))</f>
        <v>18.625</v>
      </c>
      <c r="L62" s="81">
        <f>IF(OR(H62=0,J62=0),"-",H62/J62)</f>
        <v>12.307692307692308</v>
      </c>
      <c r="M62" s="46"/>
      <c r="N62" s="31">
        <f>IF(M62&gt;0,VLOOKUP(M62,'Начисление очков'!$L$4:$M$68,2,FALSE),0)</f>
        <v>0</v>
      </c>
      <c r="O62" s="35">
        <v>18</v>
      </c>
      <c r="P62" s="28">
        <f>IF(O62&gt;0,VLOOKUP(O62,'Начисление очков'!$G$4:$H$68,2,FALSE),0)</f>
        <v>38</v>
      </c>
      <c r="Q62" s="34"/>
      <c r="R62" s="31">
        <f>VLOOKUP(Q62,'Начисление очков'!$V$4:$W$68,2,FALSE)</f>
        <v>0</v>
      </c>
      <c r="S62" s="35"/>
      <c r="T62" s="28">
        <f>VLOOKUP(S62,'Начисление очков'!$Q$4:$R$68,2,FALSE)</f>
        <v>0</v>
      </c>
      <c r="U62" s="35"/>
      <c r="V62" s="28">
        <f>VLOOKUP(U62,'Начисление очков'!$Q$4:$R$68,2,FALSE)</f>
        <v>0</v>
      </c>
      <c r="W62" s="34">
        <v>12</v>
      </c>
      <c r="X62" s="31">
        <f>VLOOKUP(W62,'Начисление очков'!$V$4:$W$68,2,FALSE)</f>
        <v>8</v>
      </c>
      <c r="Y62" s="35"/>
      <c r="Z62" s="28">
        <f>IF(Y62&gt;0,VLOOKUP(Y62,'Начисление очков'!$G$4:$H$68,2,FALSE),0)</f>
        <v>0</v>
      </c>
      <c r="AA62" s="56">
        <v>32</v>
      </c>
      <c r="AB62" s="57">
        <f>IF(AA62&gt;0,VLOOKUP(AA62,'Начисление очков'!$B$4:$C$68,2,FALSE),0)</f>
        <v>30</v>
      </c>
      <c r="AC62" s="35">
        <v>48</v>
      </c>
      <c r="AD62" s="28">
        <f>IF(AC62&gt;0,VLOOKUP(AC62,'Начисление очков'!$G$4:$H$68,2,FALSE),0)</f>
        <v>2</v>
      </c>
      <c r="AE62" s="34">
        <v>10</v>
      </c>
      <c r="AF62" s="31">
        <f>VLOOKUP(AE62,'Начисление очков'!$V$4:$W$68,2,FALSE)</f>
        <v>9</v>
      </c>
      <c r="AG62" s="6">
        <v>32</v>
      </c>
      <c r="AH62" s="6">
        <f>IF(AG62&gt;0,VLOOKUP(AG62,'Начисление очков'!$B$4:$C$68,2,FALSE),0)</f>
        <v>30</v>
      </c>
      <c r="AI62" s="46">
        <v>48</v>
      </c>
      <c r="AJ62" s="34">
        <f>IF(AI62&gt;0,VLOOKUP(AI62,'Начисление очков'!$B$4:$C$68,2,FALSE),0)</f>
        <v>10</v>
      </c>
      <c r="AK62" s="6"/>
      <c r="AL62" s="28">
        <f>VLOOKUP(AK62,'Начисление очков'!$V$4:$W$68,2,FALSE)</f>
        <v>0</v>
      </c>
      <c r="AM62" s="34">
        <v>32</v>
      </c>
      <c r="AN62" s="31">
        <f>IF(AM62&gt;0,VLOOKUP(AM62,'Начисление очков'!$G$4:$H$68,2,FALSE),0)</f>
        <v>18</v>
      </c>
      <c r="AO62" s="35"/>
      <c r="AP62" s="107">
        <f>VLOOKUP(AO62,'Начисление очков'!$L$4:$M$68,2,FALSE)</f>
        <v>0</v>
      </c>
      <c r="AQ62" s="34">
        <v>40</v>
      </c>
      <c r="AR62" s="31">
        <f>VLOOKUP(AQ62,'Начисление очков'!$G$4:$H$68,2,FALSE)</f>
        <v>3</v>
      </c>
      <c r="AS62" s="35">
        <v>48</v>
      </c>
      <c r="AT62" s="28">
        <f>VLOOKUP(AS62,'Начисление очков'!$L$4:$M$68,2,FALSE)</f>
        <v>2</v>
      </c>
      <c r="AU62" s="56"/>
      <c r="AV62" s="57">
        <f>VLOOKUP(AU62,'Начисление очков'!$Q$4:$R$68,2,FALSE)</f>
        <v>0</v>
      </c>
      <c r="AW62" s="35">
        <v>32</v>
      </c>
      <c r="AX62" s="28">
        <f>VLOOKUP(AW62,'Начисление очков'!$Q$4:$R$68,2,FALSE)</f>
        <v>6</v>
      </c>
      <c r="AY62" s="46">
        <v>44</v>
      </c>
      <c r="AZ62" s="31">
        <f>IF(AY62&gt;0,VLOOKUP(AY62,'Начисление очков'!$Q$4:$R$68,2,FALSE),0)</f>
        <v>1</v>
      </c>
      <c r="BA62" s="6">
        <v>40</v>
      </c>
      <c r="BB62" s="28">
        <f>VLOOKUP(BA62,'Начисление очков'!$L$4:$M$68,2,FALSE)</f>
        <v>3</v>
      </c>
      <c r="BC62" s="46"/>
      <c r="BD62" s="34">
        <f>IF(BC62&gt;0,VLOOKUP(BC62,'Начисление очков'!$B$4:$C$68,2,FALSE),0)</f>
        <v>0</v>
      </c>
      <c r="BE62" s="35"/>
      <c r="BF62" s="28">
        <f>IF(BE62&gt;0,VLOOKUP(BE62,'Начисление очков'!$G$4:$H$68,2,FALSE),0)</f>
        <v>0</v>
      </c>
      <c r="BG62" s="223">
        <v>36</v>
      </c>
      <c r="BH62" s="222">
        <f>IF(BG62&gt;0,VLOOKUP(BG62,'Начисление очков'!$L$4:$M$68,2,FALSE),0)</f>
        <v>5</v>
      </c>
      <c r="BI62" s="87">
        <v>149</v>
      </c>
      <c r="BJ62" s="88">
        <v>165</v>
      </c>
      <c r="BK62" s="88">
        <v>54</v>
      </c>
      <c r="BM62" s="24" t="e">
        <f>IF(#REF!=0,0,1)</f>
        <v>#REF!</v>
      </c>
    </row>
    <row r="63" spans="2:65" ht="15.9" customHeight="1" x14ac:dyDescent="0.3">
      <c r="B63" s="66" t="s">
        <v>42</v>
      </c>
      <c r="C63" s="67">
        <f>C62+1</f>
        <v>54</v>
      </c>
      <c r="D63" s="114">
        <f>IF(BK63=0," ",BK63-C63)</f>
        <v>43</v>
      </c>
      <c r="E63" s="65">
        <f>LARGE((N63,P63,R63,T63,V63,X63,Z63,AB63,AD63,AF63,AH63,AJ63,AL63,AN63,AP63,AR63,AT63,AV63,AX63,AZ63,BB63,BD63,BF63),1)+LARGE((N63,P63,R63,T63,V63,X63,Z63,AB63,AD63,AF63,AH63,AJ63,AL63,AN63,AP63,AR63,AT63,AV63,AX63,AZ63,BB63,BD63,BF63),2)+LARGE((N63,P63,R63,T63,V63,X63,Z63,AB63,AD63,AF63,AH63,AJ63,AL63,AN63,AP63,AR63,AT63,AV63,AX63,AZ63,BB63,BD63,BF63),3)+LARGE((N63,P63,R63,T63,V63,X63,Z63,AB63,AD63,AF63,AH63,AJ63,AL63,AN63,AP63,AR63,AT63,AV63,AX63,AZ63,BB63,BD63,BF63),4)+LARGE((N63,P63,R63,T63,V63,X63,Z63,AB63,AD63,AF63,AH63,AJ63,AL63,AN63,AP63,AR63,AT63,AV63,AX63,AZ63,BB63,BD63,BF63),5)+LARGE((N63,P63,R63,T63,V63,X63,Z63,AB63,AD63,AF63,AH63,AJ63,AL63,AN63,AP63,AR63,AT63,AV63,AX63,AZ63,BB63,BD63,BF63),6)+LARGE((N63,P63,R63,T63,V63,X63,Z63,AB63,AD63,AF63,AH63,AJ63,AL63,AN63,AP63,AR63,AT63,AV63,AX63,AZ63,BB63,BD63,BF63),7)+LARGE((N63,P63,R63,T63,V63,X63,Z63,AB63,AD63,AF63,AH63,AJ63,AL63,AN63,AP63,AR63,AT63,AV63,AX63,AZ63,BB63,BD63,BF63),8)</f>
        <v>145</v>
      </c>
      <c r="F63" s="74">
        <f>E63-BI63</f>
        <v>90</v>
      </c>
      <c r="G63" s="73" t="str">
        <f>IF(SUMIF(M63:BF63,"&lt;0")&lt;&gt;0,SUMIF(M63:BF63,"&lt;0")*(-1)," ")</f>
        <v xml:space="preserve"> </v>
      </c>
      <c r="H63" s="77">
        <f>N63+P63+R63+T63+V63+X63+Z63+AB63+AD63+AF63+AH63+AJ63+AL63+AN63+AP63+AR63+AT63+AV63+AX63+AZ63+BB63+BD63+BF63</f>
        <v>145</v>
      </c>
      <c r="I63" s="74">
        <f>H63-BJ63</f>
        <v>90</v>
      </c>
      <c r="J63" s="78">
        <f>IF(M63=0,0,1)+IF(O63=0,0,1)+IF(Q63=0,0,1)+IF(S63=0,0,1)+IF(U63=0,0,1)+IF(W63=0,0,1)+IF(Y63=0,0,1)+IF(AA63=0,0,1)+IF(AC63=0,0,1)+IF(AE63=0,0,1)+IF(AG63=0,0,1)+IF(AI63=0,0,1)+IF(AK63=0,0,1)+IF(AM63=0,0,1)+IF(AO63=0,0,1)+IF(AQ63=0,0,1)+IF(AU63=0,0,1)+IF(AS63=0,0,1)+IF(AU63=0,0,1)+IF(AW63=0,0,1)+IF(AY63=0,0,1)+IF(BA63=0,0,1)+IF(BC63=0,0,1)+IF(BE63=0,0,1)</f>
        <v>2</v>
      </c>
      <c r="K63" s="80">
        <f>IF(J63=0,"-",IF(J63&gt;8,E63/8,E63/J63))</f>
        <v>72.5</v>
      </c>
      <c r="L63" s="81">
        <f>IF(OR(H63=0,J63=0),"-",H63/J63)</f>
        <v>72.5</v>
      </c>
      <c r="M63" s="46">
        <v>5</v>
      </c>
      <c r="N63" s="31">
        <f>IF(M63&gt;0,VLOOKUP(M63,'Начисление очков'!$L$4:$M$68,2,FALSE),0)</f>
        <v>90</v>
      </c>
      <c r="O63" s="35"/>
      <c r="P63" s="28">
        <f>IF(O63&gt;0,VLOOKUP(O63,'Начисление очков'!$G$4:$H$68,2,FALSE),0)</f>
        <v>0</v>
      </c>
      <c r="Q63" s="34"/>
      <c r="R63" s="31">
        <f>VLOOKUP(Q63,'Начисление очков'!$V$4:$W$68,2,FALSE)</f>
        <v>0</v>
      </c>
      <c r="S63" s="35"/>
      <c r="T63" s="28">
        <f>VLOOKUP(S63,'Начисление очков'!$Q$4:$R$68,2,FALSE)</f>
        <v>0</v>
      </c>
      <c r="U63" s="35"/>
      <c r="V63" s="28">
        <f>VLOOKUP(U63,'Начисление очков'!$Q$4:$R$68,2,FALSE)</f>
        <v>0</v>
      </c>
      <c r="W63" s="34"/>
      <c r="X63" s="31">
        <f>VLOOKUP(W63,'Начисление очков'!$V$4:$W$68,2,FALSE)</f>
        <v>0</v>
      </c>
      <c r="Y63" s="35"/>
      <c r="Z63" s="28">
        <f>IF(Y63&gt;0,VLOOKUP(Y63,'Начисление очков'!$G$4:$H$68,2,FALSE),0)</f>
        <v>0</v>
      </c>
      <c r="AA63" s="56"/>
      <c r="AB63" s="57">
        <f>IF(AA63&gt;0,VLOOKUP(AA63,'Начисление очков'!$B$4:$C$68,2,FALSE),0)</f>
        <v>0</v>
      </c>
      <c r="AC63" s="35"/>
      <c r="AD63" s="28">
        <f>IF(AC63&gt;0,VLOOKUP(AC63,'Начисление очков'!$G$4:$H$68,2,FALSE),0)</f>
        <v>0</v>
      </c>
      <c r="AE63" s="34"/>
      <c r="AF63" s="31">
        <f>VLOOKUP(AE63,'Начисление очков'!$V$4:$W$68,2,FALSE)</f>
        <v>0</v>
      </c>
      <c r="AG63" s="6"/>
      <c r="AH63" s="6">
        <f>IF(AG63&gt;0,VLOOKUP(AG63,'Начисление очков'!$B$4:$C$68,2,FALSE),0)</f>
        <v>0</v>
      </c>
      <c r="AI63" s="46"/>
      <c r="AJ63" s="34">
        <f>IF(AI63&gt;0,VLOOKUP(AI63,'Начисление очков'!$B$4:$C$68,2,FALSE),0)</f>
        <v>0</v>
      </c>
      <c r="AK63" s="6"/>
      <c r="AL63" s="28">
        <f>VLOOKUP(AK63,'Начисление очков'!$V$4:$W$68,2,FALSE)</f>
        <v>0</v>
      </c>
      <c r="AM63" s="34">
        <v>16</v>
      </c>
      <c r="AN63" s="31">
        <f>IF(AM63&gt;0,VLOOKUP(AM63,'Начисление очков'!$G$4:$H$68,2,FALSE),0)</f>
        <v>55</v>
      </c>
      <c r="AO63" s="35"/>
      <c r="AP63" s="107">
        <f>VLOOKUP(AO63,'Начисление очков'!$L$4:$M$68,2,FALSE)</f>
        <v>0</v>
      </c>
      <c r="AQ63" s="34"/>
      <c r="AR63" s="31">
        <f>VLOOKUP(AQ63,'Начисление очков'!$G$4:$H$68,2,FALSE)</f>
        <v>0</v>
      </c>
      <c r="AS63" s="35"/>
      <c r="AT63" s="28">
        <f>VLOOKUP(AS63,'Начисление очков'!$L$4:$M$68,2,FALSE)</f>
        <v>0</v>
      </c>
      <c r="AU63" s="56"/>
      <c r="AV63" s="57">
        <f>VLOOKUP(AU63,'Начисление очков'!$Q$4:$R$68,2,FALSE)</f>
        <v>0</v>
      </c>
      <c r="AW63" s="35"/>
      <c r="AX63" s="28">
        <f>VLOOKUP(AW63,'Начисление очков'!$Q$4:$R$68,2,FALSE)</f>
        <v>0</v>
      </c>
      <c r="AY63" s="46"/>
      <c r="AZ63" s="31">
        <f>IF(AY63&gt;0,VLOOKUP(AY63,'Начисление очков'!$Q$4:$R$68,2,FALSE),0)</f>
        <v>0</v>
      </c>
      <c r="BA63" s="6"/>
      <c r="BB63" s="28">
        <f>VLOOKUP(BA63,'Начисление очков'!$L$4:$M$68,2,FALSE)</f>
        <v>0</v>
      </c>
      <c r="BC63" s="46"/>
      <c r="BD63" s="34">
        <f>IF(BC63&gt;0,VLOOKUP(BC63,'Начисление очков'!$B$4:$C$68,2,FALSE),0)</f>
        <v>0</v>
      </c>
      <c r="BE63" s="35"/>
      <c r="BF63" s="28">
        <f>IF(BE63&gt;0,VLOOKUP(BE63,'Начисление очков'!$G$4:$H$68,2,FALSE),0)</f>
        <v>0</v>
      </c>
      <c r="BG63" s="223"/>
      <c r="BH63" s="222">
        <f>IF(BG63&gt;0,VLOOKUP(BG63,'Начисление очков'!$L$4:$M$68,2,FALSE),0)</f>
        <v>0</v>
      </c>
      <c r="BI63" s="87">
        <v>55</v>
      </c>
      <c r="BJ63" s="88">
        <v>55</v>
      </c>
      <c r="BK63" s="88">
        <v>97</v>
      </c>
      <c r="BM63" s="24" t="e">
        <f>IF(#REF!=0,0,1)</f>
        <v>#REF!</v>
      </c>
    </row>
    <row r="64" spans="2:65" ht="15.9" customHeight="1" x14ac:dyDescent="0.3">
      <c r="B64" s="66" t="s">
        <v>176</v>
      </c>
      <c r="C64" s="67">
        <f>C63+1</f>
        <v>55</v>
      </c>
      <c r="D64" s="114">
        <f>IF(BK64=0," ",BK64-C64)</f>
        <v>0</v>
      </c>
      <c r="E64" s="65">
        <f>LARGE((N64,P64,R64,T64,V64,X64,Z64,AB64,AD64,AF64,AH64,AJ64,AL64,AN64,AP64,AR64,AT64,AV64,AX64,AZ64,BB64,BD64,BF64),1)+LARGE((N64,P64,R64,T64,V64,X64,Z64,AB64,AD64,AF64,AH64,AJ64,AL64,AN64,AP64,AR64,AT64,AV64,AX64,AZ64,BB64,BD64,BF64),2)+LARGE((N64,P64,R64,T64,V64,X64,Z64,AB64,AD64,AF64,AH64,AJ64,AL64,AN64,AP64,AR64,AT64,AV64,AX64,AZ64,BB64,BD64,BF64),3)+LARGE((N64,P64,R64,T64,V64,X64,Z64,AB64,AD64,AF64,AH64,AJ64,AL64,AN64,AP64,AR64,AT64,AV64,AX64,AZ64,BB64,BD64,BF64),4)+LARGE((N64,P64,R64,T64,V64,X64,Z64,AB64,AD64,AF64,AH64,AJ64,AL64,AN64,AP64,AR64,AT64,AV64,AX64,AZ64,BB64,BD64,BF64),5)+LARGE((N64,P64,R64,T64,V64,X64,Z64,AB64,AD64,AF64,AH64,AJ64,AL64,AN64,AP64,AR64,AT64,AV64,AX64,AZ64,BB64,BD64,BF64),6)+LARGE((N64,P64,R64,T64,V64,X64,Z64,AB64,AD64,AF64,AH64,AJ64,AL64,AN64,AP64,AR64,AT64,AV64,AX64,AZ64,BB64,BD64,BF64),7)+LARGE((N64,P64,R64,T64,V64,X64,Z64,AB64,AD64,AF64,AH64,AJ64,AL64,AN64,AP64,AR64,AT64,AV64,AX64,AZ64,BB64,BD64,BF64),8)</f>
        <v>145</v>
      </c>
      <c r="F64" s="74">
        <f>E64-BI64</f>
        <v>0</v>
      </c>
      <c r="G64" s="73" t="str">
        <f>IF(SUMIF(M64:BF64,"&lt;0")&lt;&gt;0,SUMIF(M64:BF64,"&lt;0")*(-1)," ")</f>
        <v xml:space="preserve"> </v>
      </c>
      <c r="H64" s="77">
        <f>N64+P64+R64+T64+V64+X64+Z64+AB64+AD64+AF64+AH64+AJ64+AL64+AN64+AP64+AR64+AT64+AV64+AX64+AZ64+BB64+BD64+BF64</f>
        <v>145</v>
      </c>
      <c r="I64" s="74">
        <f>H64-BJ64</f>
        <v>0</v>
      </c>
      <c r="J64" s="78">
        <f>IF(M64=0,0,1)+IF(O64=0,0,1)+IF(Q64=0,0,1)+IF(S64=0,0,1)+IF(U64=0,0,1)+IF(W64=0,0,1)+IF(Y64=0,0,1)+IF(AA64=0,0,1)+IF(AC64=0,0,1)+IF(AE64=0,0,1)+IF(AG64=0,0,1)+IF(AI64=0,0,1)+IF(AK64=0,0,1)+IF(AM64=0,0,1)+IF(AO64=0,0,1)+IF(AQ64=0,0,1)+IF(AU64=0,0,1)+IF(AS64=0,0,1)+IF(AU64=0,0,1)+IF(AW64=0,0,1)+IF(AY64=0,0,1)+IF(BA64=0,0,1)+IF(BC64=0,0,1)+IF(BE64=0,0,1)</f>
        <v>5</v>
      </c>
      <c r="K64" s="80">
        <f>IF(J64=0,"-",IF(J64&gt;8,E64/8,E64/J64))</f>
        <v>29</v>
      </c>
      <c r="L64" s="81">
        <f>IF(OR(H64=0,J64=0),"-",H64/J64)</f>
        <v>29</v>
      </c>
      <c r="M64" s="46"/>
      <c r="N64" s="31">
        <f>IF(M64&gt;0,VLOOKUP(M64,'Начисление очков'!$L$4:$M$68,2,FALSE),0)</f>
        <v>0</v>
      </c>
      <c r="O64" s="35"/>
      <c r="P64" s="28">
        <f>IF(O64&gt;0,VLOOKUP(O64,'Начисление очков'!$G$4:$H$68,2,FALSE),0)</f>
        <v>0</v>
      </c>
      <c r="Q64" s="34"/>
      <c r="R64" s="31">
        <f>VLOOKUP(Q64,'Начисление очков'!$V$4:$W$68,2,FALSE)</f>
        <v>0</v>
      </c>
      <c r="S64" s="35"/>
      <c r="T64" s="28">
        <f>VLOOKUP(S64,'Начисление очков'!$Q$4:$R$68,2,FALSE)</f>
        <v>0</v>
      </c>
      <c r="U64" s="35"/>
      <c r="V64" s="28">
        <f>VLOOKUP(U64,'Начисление очков'!$Q$4:$R$68,2,FALSE)</f>
        <v>0</v>
      </c>
      <c r="W64" s="34">
        <v>4</v>
      </c>
      <c r="X64" s="31">
        <f>VLOOKUP(W64,'Начисление очков'!$V$4:$W$68,2,FALSE)</f>
        <v>18</v>
      </c>
      <c r="Y64" s="35">
        <v>64</v>
      </c>
      <c r="Z64" s="28">
        <f>IF(Y64&gt;0,VLOOKUP(Y64,'Начисление очков'!$G$4:$H$68,2,FALSE),0)</f>
        <v>1</v>
      </c>
      <c r="AA64" s="56"/>
      <c r="AB64" s="57">
        <f>IF(AA64&gt;0,VLOOKUP(AA64,'Начисление очков'!$B$4:$C$68,2,FALSE),0)</f>
        <v>0</v>
      </c>
      <c r="AC64" s="35">
        <v>32</v>
      </c>
      <c r="AD64" s="28">
        <f>IF(AC64&gt;0,VLOOKUP(AC64,'Начисление очков'!$G$4:$H$68,2,FALSE),0)</f>
        <v>18</v>
      </c>
      <c r="AE64" s="34"/>
      <c r="AF64" s="31">
        <f>VLOOKUP(AE64,'Начисление очков'!$V$4:$W$68,2,FALSE)</f>
        <v>0</v>
      </c>
      <c r="AG64" s="6">
        <v>16</v>
      </c>
      <c r="AH64" s="6">
        <f>IF(AG64&gt;0,VLOOKUP(AG64,'Начисление очков'!$B$4:$C$68,2,FALSE),0)</f>
        <v>90</v>
      </c>
      <c r="AI64" s="46"/>
      <c r="AJ64" s="34">
        <f>IF(AI64&gt;0,VLOOKUP(AI64,'Начисление очков'!$B$4:$C$68,2,FALSE),0)</f>
        <v>0</v>
      </c>
      <c r="AK64" s="6"/>
      <c r="AL64" s="28">
        <f>VLOOKUP(AK64,'Начисление очков'!$V$4:$W$68,2,FALSE)</f>
        <v>0</v>
      </c>
      <c r="AM64" s="34">
        <v>32</v>
      </c>
      <c r="AN64" s="31">
        <f>IF(AM64&gt;0,VLOOKUP(AM64,'Начисление очков'!$G$4:$H$68,2,FALSE),0)</f>
        <v>18</v>
      </c>
      <c r="AO64" s="35"/>
      <c r="AP64" s="107">
        <f>VLOOKUP(AO64,'Начисление очков'!$L$4:$M$68,2,FALSE)</f>
        <v>0</v>
      </c>
      <c r="AQ64" s="34"/>
      <c r="AR64" s="31">
        <f>VLOOKUP(AQ64,'Начисление очков'!$G$4:$H$68,2,FALSE)</f>
        <v>0</v>
      </c>
      <c r="AS64" s="35"/>
      <c r="AT64" s="28">
        <f>VLOOKUP(AS64,'Начисление очков'!$L$4:$M$68,2,FALSE)</f>
        <v>0</v>
      </c>
      <c r="AU64" s="56"/>
      <c r="AV64" s="57">
        <f>VLOOKUP(AU64,'Начисление очков'!$Q$4:$R$68,2,FALSE)</f>
        <v>0</v>
      </c>
      <c r="AW64" s="35"/>
      <c r="AX64" s="28">
        <f>VLOOKUP(AW64,'Начисление очков'!$Q$4:$R$68,2,FALSE)</f>
        <v>0</v>
      </c>
      <c r="AY64" s="46"/>
      <c r="AZ64" s="31">
        <f>IF(AY64&gt;0,VLOOKUP(AY64,'Начисление очков'!$Q$4:$R$68,2,FALSE),0)</f>
        <v>0</v>
      </c>
      <c r="BA64" s="6"/>
      <c r="BB64" s="28">
        <f>VLOOKUP(BA64,'Начисление очков'!$L$4:$M$68,2,FALSE)</f>
        <v>0</v>
      </c>
      <c r="BC64" s="46"/>
      <c r="BD64" s="34">
        <f>IF(BC64&gt;0,VLOOKUP(BC64,'Начисление очков'!$B$4:$C$68,2,FALSE),0)</f>
        <v>0</v>
      </c>
      <c r="BE64" s="35"/>
      <c r="BF64" s="28">
        <f>IF(BE64&gt;0,VLOOKUP(BE64,'Начисление очков'!$G$4:$H$68,2,FALSE),0)</f>
        <v>0</v>
      </c>
      <c r="BG64" s="223"/>
      <c r="BH64" s="222">
        <f>IF(BG64&gt;0,VLOOKUP(BG64,'Начисление очков'!$L$4:$M$68,2,FALSE),0)</f>
        <v>0</v>
      </c>
      <c r="BI64" s="87">
        <v>145</v>
      </c>
      <c r="BJ64" s="88">
        <v>145</v>
      </c>
      <c r="BK64" s="88">
        <v>55</v>
      </c>
      <c r="BM64" s="24" t="e">
        <f>IF(#REF!=0,0,1)</f>
        <v>#REF!</v>
      </c>
    </row>
    <row r="65" spans="2:65" ht="15.9" customHeight="1" x14ac:dyDescent="0.3">
      <c r="B65" s="66" t="s">
        <v>19</v>
      </c>
      <c r="C65" s="67">
        <f>C64+1</f>
        <v>56</v>
      </c>
      <c r="D65" s="114">
        <f>IF(BK65=0," ",BK65-C65)</f>
        <v>0</v>
      </c>
      <c r="E65" s="65">
        <f>LARGE((N65,P65,R65,T65,V65,X65,Z65,AB65,AD65,AF65,AH65,AJ65,AL65,AN65,AP65,AR65,AT65,AV65,AX65,AZ65,BB65,BD65,BF65),1)+LARGE((N65,P65,R65,T65,V65,X65,Z65,AB65,AD65,AF65,AH65,AJ65,AL65,AN65,AP65,AR65,AT65,AV65,AX65,AZ65,BB65,BD65,BF65),2)+LARGE((N65,P65,R65,T65,V65,X65,Z65,AB65,AD65,AF65,AH65,AJ65,AL65,AN65,AP65,AR65,AT65,AV65,AX65,AZ65,BB65,BD65,BF65),3)+LARGE((N65,P65,R65,T65,V65,X65,Z65,AB65,AD65,AF65,AH65,AJ65,AL65,AN65,AP65,AR65,AT65,AV65,AX65,AZ65,BB65,BD65,BF65),4)+LARGE((N65,P65,R65,T65,V65,X65,Z65,AB65,AD65,AF65,AH65,AJ65,AL65,AN65,AP65,AR65,AT65,AV65,AX65,AZ65,BB65,BD65,BF65),5)+LARGE((N65,P65,R65,T65,V65,X65,Z65,AB65,AD65,AF65,AH65,AJ65,AL65,AN65,AP65,AR65,AT65,AV65,AX65,AZ65,BB65,BD65,BF65),6)+LARGE((N65,P65,R65,T65,V65,X65,Z65,AB65,AD65,AF65,AH65,AJ65,AL65,AN65,AP65,AR65,AT65,AV65,AX65,AZ65,BB65,BD65,BF65),7)+LARGE((N65,P65,R65,T65,V65,X65,Z65,AB65,AD65,AF65,AH65,AJ65,AL65,AN65,AP65,AR65,AT65,AV65,AX65,AZ65,BB65,BD65,BF65),8)</f>
        <v>142</v>
      </c>
      <c r="F65" s="74">
        <f>E65-BI65</f>
        <v>0</v>
      </c>
      <c r="G65" s="73" t="str">
        <f>IF(SUMIF(M65:BF65,"&lt;0")&lt;&gt;0,SUMIF(M65:BF65,"&lt;0")*(-1)," ")</f>
        <v xml:space="preserve"> </v>
      </c>
      <c r="H65" s="77">
        <f>N65+P65+R65+T65+V65+X65+Z65+AB65+AD65+AF65+AH65+AJ65+AL65+AN65+AP65+AR65+AT65+AV65+AX65+AZ65+BB65+BD65+BF65</f>
        <v>142</v>
      </c>
      <c r="I65" s="74">
        <f>H65-BJ65</f>
        <v>0</v>
      </c>
      <c r="J65" s="78">
        <f>IF(M65=0,0,1)+IF(O65=0,0,1)+IF(Q65=0,0,1)+IF(S65=0,0,1)+IF(U65=0,0,1)+IF(W65=0,0,1)+IF(Y65=0,0,1)+IF(AA65=0,0,1)+IF(AC65=0,0,1)+IF(AE65=0,0,1)+IF(AG65=0,0,1)+IF(AI65=0,0,1)+IF(AK65=0,0,1)+IF(AM65=0,0,1)+IF(AO65=0,0,1)+IF(AQ65=0,0,1)+IF(AU65=0,0,1)+IF(AS65=0,0,1)+IF(AU65=0,0,1)+IF(AW65=0,0,1)+IF(AY65=0,0,1)+IF(BA65=0,0,1)+IF(BC65=0,0,1)+IF(BE65=0,0,1)</f>
        <v>7</v>
      </c>
      <c r="K65" s="80">
        <f>IF(J65=0,"-",IF(J65&gt;8,E65/8,E65/J65))</f>
        <v>20.285714285714285</v>
      </c>
      <c r="L65" s="81">
        <f>IF(OR(H65=0,J65=0),"-",H65/J65)</f>
        <v>20.285714285714285</v>
      </c>
      <c r="M65" s="46"/>
      <c r="N65" s="31">
        <f>IF(M65&gt;0,VLOOKUP(M65,'Начисление очков'!$L$4:$M$68,2,FALSE),0)</f>
        <v>0</v>
      </c>
      <c r="O65" s="35"/>
      <c r="P65" s="28">
        <f>IF(O65&gt;0,VLOOKUP(O65,'Начисление очков'!$G$4:$H$68,2,FALSE),0)</f>
        <v>0</v>
      </c>
      <c r="Q65" s="34"/>
      <c r="R65" s="31">
        <f>VLOOKUP(Q65,'Начисление очков'!$V$4:$W$68,2,FALSE)</f>
        <v>0</v>
      </c>
      <c r="S65" s="35"/>
      <c r="T65" s="28">
        <f>VLOOKUP(S65,'Начисление очков'!$Q$4:$R$68,2,FALSE)</f>
        <v>0</v>
      </c>
      <c r="U65" s="35">
        <v>7</v>
      </c>
      <c r="V65" s="28">
        <f>VLOOKUP(U65,'Начисление очков'!$Q$4:$R$68,2,FALSE)</f>
        <v>40</v>
      </c>
      <c r="W65" s="34"/>
      <c r="X65" s="31">
        <f>VLOOKUP(W65,'Начисление очков'!$V$4:$W$68,2,FALSE)</f>
        <v>0</v>
      </c>
      <c r="Y65" s="35">
        <v>32</v>
      </c>
      <c r="Z65" s="28">
        <f>IF(Y65&gt;0,VLOOKUP(Y65,'Начисление очков'!$G$4:$H$68,2,FALSE),0)</f>
        <v>18</v>
      </c>
      <c r="AA65" s="56">
        <v>24</v>
      </c>
      <c r="AB65" s="57">
        <f>IF(AA65&gt;0,VLOOKUP(AA65,'Начисление очков'!$B$4:$C$68,2,FALSE),0)</f>
        <v>35</v>
      </c>
      <c r="AC65" s="35">
        <v>64</v>
      </c>
      <c r="AD65" s="28">
        <f>IF(AC65&gt;0,VLOOKUP(AC65,'Начисление очков'!$G$4:$H$68,2,FALSE),0)</f>
        <v>1</v>
      </c>
      <c r="AE65" s="34">
        <v>3</v>
      </c>
      <c r="AF65" s="31">
        <f>VLOOKUP(AE65,'Начисление очков'!$V$4:$W$68,2,FALSE)</f>
        <v>20</v>
      </c>
      <c r="AG65" s="6"/>
      <c r="AH65" s="6">
        <f>IF(AG65&gt;0,VLOOKUP(AG65,'Начисление очков'!$B$4:$C$68,2,FALSE),0)</f>
        <v>0</v>
      </c>
      <c r="AI65" s="46">
        <v>35</v>
      </c>
      <c r="AJ65" s="34">
        <f>IF(AI65&gt;0,VLOOKUP(AI65,'Начисление очков'!$B$4:$C$68,2,FALSE),0)</f>
        <v>25</v>
      </c>
      <c r="AK65" s="6"/>
      <c r="AL65" s="28">
        <f>VLOOKUP(AK65,'Начисление очков'!$V$4:$W$68,2,FALSE)</f>
        <v>0</v>
      </c>
      <c r="AM65" s="34"/>
      <c r="AN65" s="31">
        <f>IF(AM65&gt;0,VLOOKUP(AM65,'Начисление очков'!$G$4:$H$68,2,FALSE),0)</f>
        <v>0</v>
      </c>
      <c r="AO65" s="35"/>
      <c r="AP65" s="107">
        <f>VLOOKUP(AO65,'Начисление очков'!$L$4:$M$68,2,FALSE)</f>
        <v>0</v>
      </c>
      <c r="AQ65" s="34"/>
      <c r="AR65" s="31">
        <f>VLOOKUP(AQ65,'Начисление очков'!$G$4:$H$68,2,FALSE)</f>
        <v>0</v>
      </c>
      <c r="AS65" s="35"/>
      <c r="AT65" s="28">
        <f>VLOOKUP(AS65,'Начисление очков'!$L$4:$M$68,2,FALSE)</f>
        <v>0</v>
      </c>
      <c r="AU65" s="56"/>
      <c r="AV65" s="57">
        <f>VLOOKUP(AU65,'Начисление очков'!$Q$4:$R$68,2,FALSE)</f>
        <v>0</v>
      </c>
      <c r="AW65" s="35"/>
      <c r="AX65" s="28">
        <f>VLOOKUP(AW65,'Начисление очков'!$Q$4:$R$68,2,FALSE)</f>
        <v>0</v>
      </c>
      <c r="AY65" s="46">
        <v>36</v>
      </c>
      <c r="AZ65" s="31">
        <f>IF(AY65&gt;0,VLOOKUP(AY65,'Начисление очков'!$Q$4:$R$68,2,FALSE),0)</f>
        <v>3</v>
      </c>
      <c r="BA65" s="6"/>
      <c r="BB65" s="28">
        <f>VLOOKUP(BA65,'Начисление очков'!$L$4:$M$68,2,FALSE)</f>
        <v>0</v>
      </c>
      <c r="BC65" s="46"/>
      <c r="BD65" s="34">
        <f>IF(BC65&gt;0,VLOOKUP(BC65,'Начисление очков'!$B$4:$C$68,2,FALSE),0)</f>
        <v>0</v>
      </c>
      <c r="BE65" s="35"/>
      <c r="BF65" s="28">
        <f>IF(BE65&gt;0,VLOOKUP(BE65,'Начисление очков'!$G$4:$H$68,2,FALSE),0)</f>
        <v>0</v>
      </c>
      <c r="BG65" s="223"/>
      <c r="BH65" s="222">
        <f>IF(BG65&gt;0,VLOOKUP(BG65,'Начисление очков'!$L$4:$M$68,2,FALSE),0)</f>
        <v>0</v>
      </c>
      <c r="BI65" s="87">
        <v>142</v>
      </c>
      <c r="BJ65" s="88">
        <v>142</v>
      </c>
      <c r="BK65" s="88">
        <v>56</v>
      </c>
      <c r="BM65" s="24" t="e">
        <f>IF(#REF!=0,0,1)</f>
        <v>#REF!</v>
      </c>
    </row>
    <row r="66" spans="2:65" ht="15.9" customHeight="1" x14ac:dyDescent="0.3">
      <c r="B66" s="66" t="s">
        <v>64</v>
      </c>
      <c r="C66" s="67">
        <f>C65+1</f>
        <v>57</v>
      </c>
      <c r="D66" s="114">
        <f>IF(BK66=0," ",BK66-C66)</f>
        <v>-8</v>
      </c>
      <c r="E66" s="65">
        <f>LARGE((N66,P66,R66,T66,V66,X66,Z66,AB66,AD66,AF66,AH66,AJ66,AL66,AN66,AP66,AR66,AT66,AV66,AX66,AZ66,BB66,BD66,BF66),1)+LARGE((N66,P66,R66,T66,V66,X66,Z66,AB66,AD66,AF66,AH66,AJ66,AL66,AN66,AP66,AR66,AT66,AV66,AX66,AZ66,BB66,BD66,BF66),2)+LARGE((N66,P66,R66,T66,V66,X66,Z66,AB66,AD66,AF66,AH66,AJ66,AL66,AN66,AP66,AR66,AT66,AV66,AX66,AZ66,BB66,BD66,BF66),3)+LARGE((N66,P66,R66,T66,V66,X66,Z66,AB66,AD66,AF66,AH66,AJ66,AL66,AN66,AP66,AR66,AT66,AV66,AX66,AZ66,BB66,BD66,BF66),4)+LARGE((N66,P66,R66,T66,V66,X66,Z66,AB66,AD66,AF66,AH66,AJ66,AL66,AN66,AP66,AR66,AT66,AV66,AX66,AZ66,BB66,BD66,BF66),5)+LARGE((N66,P66,R66,T66,V66,X66,Z66,AB66,AD66,AF66,AH66,AJ66,AL66,AN66,AP66,AR66,AT66,AV66,AX66,AZ66,BB66,BD66,BF66),6)+LARGE((N66,P66,R66,T66,V66,X66,Z66,AB66,AD66,AF66,AH66,AJ66,AL66,AN66,AP66,AR66,AT66,AV66,AX66,AZ66,BB66,BD66,BF66),7)+LARGE((N66,P66,R66,T66,V66,X66,Z66,AB66,AD66,AF66,AH66,AJ66,AL66,AN66,AP66,AR66,AT66,AV66,AX66,AZ66,BB66,BD66,BF66),8)</f>
        <v>142</v>
      </c>
      <c r="F66" s="74">
        <f>E66-BI66</f>
        <v>-20</v>
      </c>
      <c r="G66" s="73">
        <f>IF(SUMIF(M66:BF66,"&lt;0")&lt;&gt;0,SUMIF(M66:BF66,"&lt;0")*(-1)," ")</f>
        <v>1</v>
      </c>
      <c r="H66" s="77">
        <f>N66+P66+R66+T66+V66+X66+Z66+AB66+AD66+AF66+AH66+AJ66+AL66+AN66+AP66+AR66+AT66+AV66+AX66+AZ66+BB66+BD66+BF66</f>
        <v>147</v>
      </c>
      <c r="I66" s="74">
        <f>H66-BJ66</f>
        <v>-20</v>
      </c>
      <c r="J66" s="78">
        <f>IF(M66=0,0,1)+IF(O66=0,0,1)+IF(Q66=0,0,1)+IF(S66=0,0,1)+IF(U66=0,0,1)+IF(W66=0,0,1)+IF(Y66=0,0,1)+IF(AA66=0,0,1)+IF(AC66=0,0,1)+IF(AE66=0,0,1)+IF(AG66=0,0,1)+IF(AI66=0,0,1)+IF(AK66=0,0,1)+IF(AM66=0,0,1)+IF(AO66=0,0,1)+IF(AQ66=0,0,1)+IF(AU66=0,0,1)+IF(AS66=0,0,1)+IF(AU66=0,0,1)+IF(AW66=0,0,1)+IF(AY66=0,0,1)+IF(BA66=0,0,1)+IF(BC66=0,0,1)+IF(BE66=0,0,1)</f>
        <v>12</v>
      </c>
      <c r="K66" s="80">
        <f>IF(J66=0,"-",IF(J66&gt;8,E66/8,E66/J66))</f>
        <v>17.75</v>
      </c>
      <c r="L66" s="81">
        <f>IF(OR(H66=0,J66=0),"-",H66/J66)</f>
        <v>12.25</v>
      </c>
      <c r="M66" s="46">
        <v>48</v>
      </c>
      <c r="N66" s="31">
        <f>IF(M66&gt;0,VLOOKUP(M66,'Начисление очков'!$L$4:$M$68,2,FALSE),0)</f>
        <v>2</v>
      </c>
      <c r="O66" s="35"/>
      <c r="P66" s="28">
        <f>IF(O66&gt;0,VLOOKUP(O66,'Начисление очков'!$G$4:$H$68,2,FALSE),0)</f>
        <v>0</v>
      </c>
      <c r="Q66" s="34"/>
      <c r="R66" s="31">
        <f>VLOOKUP(Q66,'Начисление очков'!$V$4:$W$68,2,FALSE)</f>
        <v>0</v>
      </c>
      <c r="S66" s="35"/>
      <c r="T66" s="28">
        <f>VLOOKUP(S66,'Начисление очков'!$Q$4:$R$68,2,FALSE)</f>
        <v>0</v>
      </c>
      <c r="U66" s="35"/>
      <c r="V66" s="28">
        <f>VLOOKUP(U66,'Начисление очков'!$Q$4:$R$68,2,FALSE)</f>
        <v>0</v>
      </c>
      <c r="W66" s="34">
        <v>-1</v>
      </c>
      <c r="X66" s="31">
        <v>0</v>
      </c>
      <c r="Y66" s="35">
        <v>48</v>
      </c>
      <c r="Z66" s="28">
        <f>IF(Y66&gt;0,VLOOKUP(Y66,'Начисление очков'!$G$4:$H$68,2,FALSE),0)</f>
        <v>2</v>
      </c>
      <c r="AA66" s="56">
        <v>48</v>
      </c>
      <c r="AB66" s="57">
        <f>IF(AA66&gt;0,VLOOKUP(AA66,'Начисление очков'!$B$4:$C$68,2,FALSE),0)</f>
        <v>10</v>
      </c>
      <c r="AC66" s="35">
        <v>24</v>
      </c>
      <c r="AD66" s="28">
        <f>IF(AC66&gt;0,VLOOKUP(AC66,'Начисление очков'!$G$4:$H$68,2,FALSE),0)</f>
        <v>21</v>
      </c>
      <c r="AE66" s="34"/>
      <c r="AF66" s="31">
        <f>VLOOKUP(AE66,'Начисление очков'!$V$4:$W$68,2,FALSE)</f>
        <v>0</v>
      </c>
      <c r="AG66" s="6">
        <v>24</v>
      </c>
      <c r="AH66" s="6">
        <f>IF(AG66&gt;0,VLOOKUP(AG66,'Начисление очков'!$B$4:$C$68,2,FALSE),0)</f>
        <v>35</v>
      </c>
      <c r="AI66" s="46">
        <v>40</v>
      </c>
      <c r="AJ66" s="34">
        <f>IF(AI66&gt;0,VLOOKUP(AI66,'Начисление очков'!$B$4:$C$68,2,FALSE),0)</f>
        <v>14</v>
      </c>
      <c r="AK66" s="6">
        <v>5</v>
      </c>
      <c r="AL66" s="28">
        <f>VLOOKUP(AK66,'Начисление очков'!$V$4:$W$68,2,FALSE)</f>
        <v>15</v>
      </c>
      <c r="AM66" s="34">
        <v>32</v>
      </c>
      <c r="AN66" s="31">
        <f>IF(AM66&gt;0,VLOOKUP(AM66,'Начисление очков'!$G$4:$H$68,2,FALSE),0)</f>
        <v>18</v>
      </c>
      <c r="AO66" s="35"/>
      <c r="AP66" s="107">
        <f>VLOOKUP(AO66,'Начисление очков'!$L$4:$M$68,2,FALSE)</f>
        <v>0</v>
      </c>
      <c r="AQ66" s="34"/>
      <c r="AR66" s="31">
        <f>VLOOKUP(AQ66,'Начисление очков'!$G$4:$H$68,2,FALSE)</f>
        <v>0</v>
      </c>
      <c r="AS66" s="35">
        <v>48</v>
      </c>
      <c r="AT66" s="28">
        <f>VLOOKUP(AS66,'Начисление очков'!$L$4:$M$68,2,FALSE)</f>
        <v>2</v>
      </c>
      <c r="AU66" s="56"/>
      <c r="AV66" s="57">
        <f>VLOOKUP(AU66,'Начисление очков'!$Q$4:$R$68,2,FALSE)</f>
        <v>0</v>
      </c>
      <c r="AW66" s="35"/>
      <c r="AX66" s="28">
        <f>VLOOKUP(AW66,'Начисление очков'!$Q$4:$R$68,2,FALSE)</f>
        <v>0</v>
      </c>
      <c r="AY66" s="46">
        <v>52</v>
      </c>
      <c r="AZ66" s="31">
        <f>IF(AY66&gt;0,VLOOKUP(AY66,'Начисление очков'!$Q$4:$R$68,2,FALSE),0)</f>
        <v>1</v>
      </c>
      <c r="BA66" s="6"/>
      <c r="BB66" s="28">
        <f>VLOOKUP(BA66,'Начисление очков'!$L$4:$M$68,2,FALSE)</f>
        <v>0</v>
      </c>
      <c r="BC66" s="46"/>
      <c r="BD66" s="34">
        <f>IF(BC66&gt;0,VLOOKUP(BC66,'Начисление очков'!$B$4:$C$68,2,FALSE),0)</f>
        <v>0</v>
      </c>
      <c r="BE66" s="35">
        <v>20</v>
      </c>
      <c r="BF66" s="28">
        <f>IF(BE66&gt;0,VLOOKUP(BE66,'Начисление очков'!$G$4:$H$68,2,FALSE),0)</f>
        <v>27</v>
      </c>
      <c r="BG66" s="223">
        <v>18</v>
      </c>
      <c r="BH66" s="222">
        <f>IF(BG66&gt;0,VLOOKUP(BG66,'Начисление очков'!$L$4:$M$68,2,FALSE),0)</f>
        <v>22</v>
      </c>
      <c r="BI66" s="87">
        <v>162</v>
      </c>
      <c r="BJ66" s="88">
        <v>167</v>
      </c>
      <c r="BK66" s="88">
        <v>49</v>
      </c>
      <c r="BM66" s="24" t="e">
        <f>IF(#REF!=0,0,1)</f>
        <v>#REF!</v>
      </c>
    </row>
    <row r="67" spans="2:65" ht="15.9" customHeight="1" x14ac:dyDescent="0.3">
      <c r="B67" s="66" t="s">
        <v>110</v>
      </c>
      <c r="C67" s="67">
        <f>C66+1</f>
        <v>58</v>
      </c>
      <c r="D67" s="114">
        <f>IF(BK67=0," ",BK67-C67)</f>
        <v>-1</v>
      </c>
      <c r="E67" s="65">
        <f>LARGE((N67,P67,R67,T67,V67,X67,Z67,AB67,AD67,AF67,AH67,AJ67,AL67,AN67,AP67,AR67,AT67,AV67,AX67,AZ67,BB67,BD67,BF67),1)+LARGE((N67,P67,R67,T67,V67,X67,Z67,AB67,AD67,AF67,AH67,AJ67,AL67,AN67,AP67,AR67,AT67,AV67,AX67,AZ67,BB67,BD67,BF67),2)+LARGE((N67,P67,R67,T67,V67,X67,Z67,AB67,AD67,AF67,AH67,AJ67,AL67,AN67,AP67,AR67,AT67,AV67,AX67,AZ67,BB67,BD67,BF67),3)+LARGE((N67,P67,R67,T67,V67,X67,Z67,AB67,AD67,AF67,AH67,AJ67,AL67,AN67,AP67,AR67,AT67,AV67,AX67,AZ67,BB67,BD67,BF67),4)+LARGE((N67,P67,R67,T67,V67,X67,Z67,AB67,AD67,AF67,AH67,AJ67,AL67,AN67,AP67,AR67,AT67,AV67,AX67,AZ67,BB67,BD67,BF67),5)+LARGE((N67,P67,R67,T67,V67,X67,Z67,AB67,AD67,AF67,AH67,AJ67,AL67,AN67,AP67,AR67,AT67,AV67,AX67,AZ67,BB67,BD67,BF67),6)+LARGE((N67,P67,R67,T67,V67,X67,Z67,AB67,AD67,AF67,AH67,AJ67,AL67,AN67,AP67,AR67,AT67,AV67,AX67,AZ67,BB67,BD67,BF67),7)+LARGE((N67,P67,R67,T67,V67,X67,Z67,AB67,AD67,AF67,AH67,AJ67,AL67,AN67,AP67,AR67,AT67,AV67,AX67,AZ67,BB67,BD67,BF67),8)</f>
        <v>138</v>
      </c>
      <c r="F67" s="74">
        <f>E67-BI67</f>
        <v>0</v>
      </c>
      <c r="G67" s="73" t="str">
        <f>IF(SUMIF(M67:BF67,"&lt;0")&lt;&gt;0,SUMIF(M67:BF67,"&lt;0")*(-1)," ")</f>
        <v xml:space="preserve"> </v>
      </c>
      <c r="H67" s="77">
        <f>N67+P67+R67+T67+V67+X67+Z67+AB67+AD67+AF67+AH67+AJ67+AL67+AN67+AP67+AR67+AT67+AV67+AX67+AZ67+BB67+BD67+BF67</f>
        <v>157</v>
      </c>
      <c r="I67" s="74">
        <f>H67-BJ67</f>
        <v>-3</v>
      </c>
      <c r="J67" s="78">
        <f>IF(M67=0,0,1)+IF(O67=0,0,1)+IF(Q67=0,0,1)+IF(S67=0,0,1)+IF(U67=0,0,1)+IF(W67=0,0,1)+IF(Y67=0,0,1)+IF(AA67=0,0,1)+IF(AC67=0,0,1)+IF(AE67=0,0,1)+IF(AG67=0,0,1)+IF(AI67=0,0,1)+IF(AK67=0,0,1)+IF(AM67=0,0,1)+IF(AO67=0,0,1)+IF(AQ67=0,0,1)+IF(AU67=0,0,1)+IF(AS67=0,0,1)+IF(AU67=0,0,1)+IF(AW67=0,0,1)+IF(AY67=0,0,1)+IF(BA67=0,0,1)+IF(BC67=0,0,1)+IF(BE67=0,0,1)</f>
        <v>16</v>
      </c>
      <c r="K67" s="80">
        <f>IF(J67=0,"-",IF(J67&gt;8,E67/8,E67/J67))</f>
        <v>17.25</v>
      </c>
      <c r="L67" s="81">
        <f>IF(OR(H67=0,J67=0),"-",H67/J67)</f>
        <v>9.8125</v>
      </c>
      <c r="M67" s="46"/>
      <c r="N67" s="31">
        <f>IF(M67&gt;0,VLOOKUP(M67,'Начисление очков'!$L$4:$M$68,2,FALSE),0)</f>
        <v>0</v>
      </c>
      <c r="O67" s="35">
        <v>32</v>
      </c>
      <c r="P67" s="28">
        <f>IF(O67&gt;0,VLOOKUP(O67,'Начисление очков'!$G$4:$H$68,2,FALSE),0)</f>
        <v>18</v>
      </c>
      <c r="Q67" s="34"/>
      <c r="R67" s="31">
        <f>VLOOKUP(Q67,'Начисление очков'!$V$4:$W$68,2,FALSE)</f>
        <v>0</v>
      </c>
      <c r="S67" s="35"/>
      <c r="T67" s="28">
        <f>VLOOKUP(S67,'Начисление очков'!$Q$4:$R$68,2,FALSE)</f>
        <v>0</v>
      </c>
      <c r="U67" s="35"/>
      <c r="V67" s="28">
        <f>VLOOKUP(U67,'Начисление очков'!$Q$4:$R$68,2,FALSE)</f>
        <v>0</v>
      </c>
      <c r="W67" s="34">
        <v>6</v>
      </c>
      <c r="X67" s="31">
        <f>VLOOKUP(W67,'Начисление очков'!$V$4:$W$68,2,FALSE)</f>
        <v>13</v>
      </c>
      <c r="Y67" s="35">
        <v>48</v>
      </c>
      <c r="Z67" s="28">
        <f>IF(Y67&gt;0,VLOOKUP(Y67,'Начисление очков'!$G$4:$H$68,2,FALSE),0)</f>
        <v>2</v>
      </c>
      <c r="AA67" s="56">
        <v>48</v>
      </c>
      <c r="AB67" s="57">
        <f>IF(AA67&gt;0,VLOOKUP(AA67,'Начисление очков'!$B$4:$C$68,2,FALSE),0)</f>
        <v>10</v>
      </c>
      <c r="AC67" s="35">
        <v>64</v>
      </c>
      <c r="AD67" s="28">
        <f>IF(AC67&gt;0,VLOOKUP(AC67,'Начисление очков'!$G$4:$H$68,2,FALSE),0)</f>
        <v>1</v>
      </c>
      <c r="AE67" s="34"/>
      <c r="AF67" s="31">
        <f>VLOOKUP(AE67,'Начисление очков'!$V$4:$W$68,2,FALSE)</f>
        <v>0</v>
      </c>
      <c r="AG67" s="6">
        <v>32</v>
      </c>
      <c r="AH67" s="6">
        <f>IF(AG67&gt;0,VLOOKUP(AG67,'Начисление очков'!$B$4:$C$68,2,FALSE),0)</f>
        <v>30</v>
      </c>
      <c r="AI67" s="46">
        <v>52</v>
      </c>
      <c r="AJ67" s="34">
        <f>IF(AI67&gt;0,VLOOKUP(AI67,'Начисление очков'!$B$4:$C$68,2,FALSE),0)</f>
        <v>8</v>
      </c>
      <c r="AK67" s="6"/>
      <c r="AL67" s="28">
        <f>VLOOKUP(AK67,'Начисление очков'!$V$4:$W$68,2,FALSE)</f>
        <v>0</v>
      </c>
      <c r="AM67" s="34">
        <v>40</v>
      </c>
      <c r="AN67" s="31">
        <f>IF(AM67&gt;0,VLOOKUP(AM67,'Начисление очков'!$G$4:$H$68,2,FALSE),0)</f>
        <v>3</v>
      </c>
      <c r="AO67" s="35">
        <v>16</v>
      </c>
      <c r="AP67" s="107">
        <f>VLOOKUP(AO67,'Начисление очков'!$L$4:$M$68,2,FALSE)</f>
        <v>32</v>
      </c>
      <c r="AQ67" s="34">
        <v>48</v>
      </c>
      <c r="AR67" s="31">
        <f>VLOOKUP(AQ67,'Начисление очков'!$G$4:$H$68,2,FALSE)</f>
        <v>2</v>
      </c>
      <c r="AS67" s="35">
        <v>64</v>
      </c>
      <c r="AT67" s="28">
        <f>VLOOKUP(AS67,'Начисление очков'!$L$4:$M$68,2,FALSE)</f>
        <v>1</v>
      </c>
      <c r="AU67" s="56"/>
      <c r="AV67" s="57">
        <f>VLOOKUP(AU67,'Начисление очков'!$Q$4:$R$68,2,FALSE)</f>
        <v>0</v>
      </c>
      <c r="AW67" s="35">
        <v>32</v>
      </c>
      <c r="AX67" s="28">
        <f>VLOOKUP(AW67,'Начисление очков'!$Q$4:$R$68,2,FALSE)</f>
        <v>6</v>
      </c>
      <c r="AY67" s="46">
        <v>60</v>
      </c>
      <c r="AZ67" s="31">
        <f>IF(AY67&gt;0,VLOOKUP(AY67,'Начисление очков'!$Q$4:$R$68,2,FALSE),0)</f>
        <v>1</v>
      </c>
      <c r="BA67" s="6">
        <v>40</v>
      </c>
      <c r="BB67" s="28">
        <f>VLOOKUP(BA67,'Начисление очков'!$L$4:$M$68,2,FALSE)</f>
        <v>3</v>
      </c>
      <c r="BC67" s="46">
        <v>57</v>
      </c>
      <c r="BD67" s="34">
        <f>IF(BC67&gt;0,VLOOKUP(BC67,'Начисление очков'!$B$4:$C$68,2,FALSE),0)</f>
        <v>6</v>
      </c>
      <c r="BE67" s="35">
        <v>24</v>
      </c>
      <c r="BF67" s="28">
        <f>IF(BE67&gt;0,VLOOKUP(BE67,'Начисление очков'!$G$4:$H$68,2,FALSE),0)</f>
        <v>21</v>
      </c>
      <c r="BG67" s="223">
        <v>40</v>
      </c>
      <c r="BH67" s="222">
        <f>IF(BG67&gt;0,VLOOKUP(BG67,'Начисление очков'!$L$4:$M$68,2,FALSE),0)</f>
        <v>3</v>
      </c>
      <c r="BI67" s="87">
        <v>138</v>
      </c>
      <c r="BJ67" s="88">
        <v>160</v>
      </c>
      <c r="BK67" s="88">
        <v>57</v>
      </c>
      <c r="BM67" s="24" t="e">
        <f>IF(#REF!=0,0,1)</f>
        <v>#REF!</v>
      </c>
    </row>
    <row r="68" spans="2:65" ht="15.9" customHeight="1" x14ac:dyDescent="0.3">
      <c r="B68" s="66" t="s">
        <v>32</v>
      </c>
      <c r="C68" s="67">
        <f>C67+1</f>
        <v>59</v>
      </c>
      <c r="D68" s="114">
        <f>IF(BK68=0," ",BK68-C68)</f>
        <v>-1</v>
      </c>
      <c r="E68" s="65">
        <f>LARGE((N68,P68,R68,T68,V68,X68,Z68,AB68,AD68,AF68,AH68,AJ68,AL68,AN68,AP68,AR68,AT68,AV68,AX68,AZ68,BB68,BD68,BF68),1)+LARGE((N68,P68,R68,T68,V68,X68,Z68,AB68,AD68,AF68,AH68,AJ68,AL68,AN68,AP68,AR68,AT68,AV68,AX68,AZ68,BB68,BD68,BF68),2)+LARGE((N68,P68,R68,T68,V68,X68,Z68,AB68,AD68,AF68,AH68,AJ68,AL68,AN68,AP68,AR68,AT68,AV68,AX68,AZ68,BB68,BD68,BF68),3)+LARGE((N68,P68,R68,T68,V68,X68,Z68,AB68,AD68,AF68,AH68,AJ68,AL68,AN68,AP68,AR68,AT68,AV68,AX68,AZ68,BB68,BD68,BF68),4)+LARGE((N68,P68,R68,T68,V68,X68,Z68,AB68,AD68,AF68,AH68,AJ68,AL68,AN68,AP68,AR68,AT68,AV68,AX68,AZ68,BB68,BD68,BF68),5)+LARGE((N68,P68,R68,T68,V68,X68,Z68,AB68,AD68,AF68,AH68,AJ68,AL68,AN68,AP68,AR68,AT68,AV68,AX68,AZ68,BB68,BD68,BF68),6)+LARGE((N68,P68,R68,T68,V68,X68,Z68,AB68,AD68,AF68,AH68,AJ68,AL68,AN68,AP68,AR68,AT68,AV68,AX68,AZ68,BB68,BD68,BF68),7)+LARGE((N68,P68,R68,T68,V68,X68,Z68,AB68,AD68,AF68,AH68,AJ68,AL68,AN68,AP68,AR68,AT68,AV68,AX68,AZ68,BB68,BD68,BF68),8)</f>
        <v>135</v>
      </c>
      <c r="F68" s="74">
        <f>E68-BI68</f>
        <v>0</v>
      </c>
      <c r="G68" s="73" t="str">
        <f>IF(SUMIF(M68:BF68,"&lt;0")&lt;&gt;0,SUMIF(M68:BF68,"&lt;0")*(-1)," ")</f>
        <v xml:space="preserve"> </v>
      </c>
      <c r="H68" s="77">
        <f>N68+P68+R68+T68+V68+X68+Z68+AB68+AD68+AF68+AH68+AJ68+AL68+AN68+AP68+AR68+AT68+AV68+AX68+AZ68+BB68+BD68+BF68</f>
        <v>135</v>
      </c>
      <c r="I68" s="74">
        <f>H68-BJ68</f>
        <v>0</v>
      </c>
      <c r="J68" s="78">
        <f>IF(M68=0,0,1)+IF(O68=0,0,1)+IF(Q68=0,0,1)+IF(S68=0,0,1)+IF(U68=0,0,1)+IF(W68=0,0,1)+IF(Y68=0,0,1)+IF(AA68=0,0,1)+IF(AC68=0,0,1)+IF(AE68=0,0,1)+IF(AG68=0,0,1)+IF(AI68=0,0,1)+IF(AK68=0,0,1)+IF(AM68=0,0,1)+IF(AO68=0,0,1)+IF(AQ68=0,0,1)+IF(AU68=0,0,1)+IF(AS68=0,0,1)+IF(AU68=0,0,1)+IF(AW68=0,0,1)+IF(AY68=0,0,1)+IF(BA68=0,0,1)+IF(BC68=0,0,1)+IF(BE68=0,0,1)</f>
        <v>5</v>
      </c>
      <c r="K68" s="80">
        <f>IF(J68=0,"-",IF(J68&gt;8,E68/8,E68/J68))</f>
        <v>27</v>
      </c>
      <c r="L68" s="81">
        <f>IF(OR(H68=0,J68=0),"-",H68/J68)</f>
        <v>27</v>
      </c>
      <c r="M68" s="46"/>
      <c r="N68" s="31">
        <f>IF(M68&gt;0,VLOOKUP(M68,'Начисление очков'!$L$4:$M$68,2,FALSE),0)</f>
        <v>0</v>
      </c>
      <c r="O68" s="35"/>
      <c r="P68" s="28">
        <f>IF(O68&gt;0,VLOOKUP(O68,'Начисление очков'!$G$4:$H$68,2,FALSE),0)</f>
        <v>0</v>
      </c>
      <c r="Q68" s="34"/>
      <c r="R68" s="31">
        <f>VLOOKUP(Q68,'Начисление очков'!$V$4:$W$68,2,FALSE)</f>
        <v>0</v>
      </c>
      <c r="S68" s="35"/>
      <c r="T68" s="28">
        <f>VLOOKUP(S68,'Начисление очков'!$Q$4:$R$68,2,FALSE)</f>
        <v>0</v>
      </c>
      <c r="U68" s="35">
        <v>5</v>
      </c>
      <c r="V68" s="28">
        <f>VLOOKUP(U68,'Начисление очков'!$Q$4:$R$68,2,FALSE)</f>
        <v>55</v>
      </c>
      <c r="W68" s="34"/>
      <c r="X68" s="31">
        <f>VLOOKUP(W68,'Начисление очков'!$V$4:$W$68,2,FALSE)</f>
        <v>0</v>
      </c>
      <c r="Y68" s="35"/>
      <c r="Z68" s="28">
        <f>IF(Y68&gt;0,VLOOKUP(Y68,'Начисление очков'!$G$4:$H$68,2,FALSE),0)</f>
        <v>0</v>
      </c>
      <c r="AA68" s="56"/>
      <c r="AB68" s="57">
        <f>IF(AA68&gt;0,VLOOKUP(AA68,'Начисление очков'!$B$4:$C$68,2,FALSE),0)</f>
        <v>0</v>
      </c>
      <c r="AC68" s="35"/>
      <c r="AD68" s="28">
        <f>IF(AC68&gt;0,VLOOKUP(AC68,'Начисление очков'!$G$4:$H$68,2,FALSE),0)</f>
        <v>0</v>
      </c>
      <c r="AE68" s="34"/>
      <c r="AF68" s="31">
        <f>VLOOKUP(AE68,'Начисление очков'!$V$4:$W$68,2,FALSE)</f>
        <v>0</v>
      </c>
      <c r="AG68" s="6"/>
      <c r="AH68" s="6">
        <f>IF(AG68&gt;0,VLOOKUP(AG68,'Начисление очков'!$B$4:$C$68,2,FALSE),0)</f>
        <v>0</v>
      </c>
      <c r="AI68" s="46">
        <v>33</v>
      </c>
      <c r="AJ68" s="34">
        <f>IF(AI68&gt;0,VLOOKUP(AI68,'Начисление очков'!$B$4:$C$68,2,FALSE),0)</f>
        <v>30</v>
      </c>
      <c r="AK68" s="6"/>
      <c r="AL68" s="28">
        <f>VLOOKUP(AK68,'Начисление очков'!$V$4:$W$68,2,FALSE)</f>
        <v>0</v>
      </c>
      <c r="AM68" s="34"/>
      <c r="AN68" s="31">
        <f>IF(AM68&gt;0,VLOOKUP(AM68,'Начисление очков'!$G$4:$H$68,2,FALSE),0)</f>
        <v>0</v>
      </c>
      <c r="AO68" s="35"/>
      <c r="AP68" s="107">
        <f>VLOOKUP(AO68,'Начисление очков'!$L$4:$M$68,2,FALSE)</f>
        <v>0</v>
      </c>
      <c r="AQ68" s="34"/>
      <c r="AR68" s="31">
        <f>VLOOKUP(AQ68,'Начисление очков'!$G$4:$H$68,2,FALSE)</f>
        <v>0</v>
      </c>
      <c r="AS68" s="35">
        <v>32</v>
      </c>
      <c r="AT68" s="28">
        <f>VLOOKUP(AS68,'Начисление очков'!$L$4:$M$68,2,FALSE)</f>
        <v>10</v>
      </c>
      <c r="AU68" s="56"/>
      <c r="AV68" s="57">
        <f>VLOOKUP(AU68,'Начисление очков'!$Q$4:$R$68,2,FALSE)</f>
        <v>0</v>
      </c>
      <c r="AW68" s="35"/>
      <c r="AX68" s="28">
        <f>VLOOKUP(AW68,'Начисление очков'!$Q$4:$R$68,2,FALSE)</f>
        <v>0</v>
      </c>
      <c r="AY68" s="46"/>
      <c r="AZ68" s="31">
        <f>IF(AY68&gt;0,VLOOKUP(AY68,'Начисление очков'!$Q$4:$R$68,2,FALSE),0)</f>
        <v>0</v>
      </c>
      <c r="BA68" s="6">
        <v>24</v>
      </c>
      <c r="BB68" s="28">
        <f>VLOOKUP(BA68,'Начисление очков'!$L$4:$M$68,2,FALSE)</f>
        <v>12</v>
      </c>
      <c r="BC68" s="46">
        <v>34</v>
      </c>
      <c r="BD68" s="34">
        <f>IF(BC68&gt;0,VLOOKUP(BC68,'Начисление очков'!$B$4:$C$68,2,FALSE),0)</f>
        <v>28</v>
      </c>
      <c r="BE68" s="35"/>
      <c r="BF68" s="28">
        <f>IF(BE68&gt;0,VLOOKUP(BE68,'Начисление очков'!$G$4:$H$68,2,FALSE),0)</f>
        <v>0</v>
      </c>
      <c r="BG68" s="223"/>
      <c r="BH68" s="222">
        <f>IF(BG68&gt;0,VLOOKUP(BG68,'Начисление очков'!$L$4:$M$68,2,FALSE),0)</f>
        <v>0</v>
      </c>
      <c r="BI68" s="87">
        <v>135</v>
      </c>
      <c r="BJ68" s="88">
        <v>135</v>
      </c>
      <c r="BK68" s="88">
        <v>58</v>
      </c>
      <c r="BM68" s="24" t="e">
        <f>IF(#REF!=0,0,1)</f>
        <v>#REF!</v>
      </c>
    </row>
    <row r="69" spans="2:65" ht="15.9" customHeight="1" x14ac:dyDescent="0.3">
      <c r="B69" s="66" t="s">
        <v>34</v>
      </c>
      <c r="C69" s="67">
        <f>C68+1</f>
        <v>60</v>
      </c>
      <c r="D69" s="114">
        <f>IF(BK69=0," ",BK69-C69)</f>
        <v>-1</v>
      </c>
      <c r="E69" s="65">
        <f>LARGE((N69,P69,R69,T69,V69,X69,Z69,AB69,AD69,AF69,AH69,AJ69,AL69,AN69,AP69,AR69,AT69,AV69,AX69,AZ69,BB69,BD69,BF69),1)+LARGE((N69,P69,R69,T69,V69,X69,Z69,AB69,AD69,AF69,AH69,AJ69,AL69,AN69,AP69,AR69,AT69,AV69,AX69,AZ69,BB69,BD69,BF69),2)+LARGE((N69,P69,R69,T69,V69,X69,Z69,AB69,AD69,AF69,AH69,AJ69,AL69,AN69,AP69,AR69,AT69,AV69,AX69,AZ69,BB69,BD69,BF69),3)+LARGE((N69,P69,R69,T69,V69,X69,Z69,AB69,AD69,AF69,AH69,AJ69,AL69,AN69,AP69,AR69,AT69,AV69,AX69,AZ69,BB69,BD69,BF69),4)+LARGE((N69,P69,R69,T69,V69,X69,Z69,AB69,AD69,AF69,AH69,AJ69,AL69,AN69,AP69,AR69,AT69,AV69,AX69,AZ69,BB69,BD69,BF69),5)+LARGE((N69,P69,R69,T69,V69,X69,Z69,AB69,AD69,AF69,AH69,AJ69,AL69,AN69,AP69,AR69,AT69,AV69,AX69,AZ69,BB69,BD69,BF69),6)+LARGE((N69,P69,R69,T69,V69,X69,Z69,AB69,AD69,AF69,AH69,AJ69,AL69,AN69,AP69,AR69,AT69,AV69,AX69,AZ69,BB69,BD69,BF69),7)+LARGE((N69,P69,R69,T69,V69,X69,Z69,AB69,AD69,AF69,AH69,AJ69,AL69,AN69,AP69,AR69,AT69,AV69,AX69,AZ69,BB69,BD69,BF69),8)</f>
        <v>134</v>
      </c>
      <c r="F69" s="74">
        <f>E69-BI69</f>
        <v>0</v>
      </c>
      <c r="G69" s="73" t="str">
        <f>IF(SUMIF(M69:BF69,"&lt;0")&lt;&gt;0,SUMIF(M69:BF69,"&lt;0")*(-1)," ")</f>
        <v xml:space="preserve"> </v>
      </c>
      <c r="H69" s="77">
        <f>N69+P69+R69+T69+V69+X69+Z69+AB69+AD69+AF69+AH69+AJ69+AL69+AN69+AP69+AR69+AT69+AV69+AX69+AZ69+BB69+BD69+BF69</f>
        <v>134</v>
      </c>
      <c r="I69" s="74">
        <f>H69-BJ69</f>
        <v>0</v>
      </c>
      <c r="J69" s="78">
        <f>IF(M69=0,0,1)+IF(O69=0,0,1)+IF(Q69=0,0,1)+IF(S69=0,0,1)+IF(U69=0,0,1)+IF(W69=0,0,1)+IF(Y69=0,0,1)+IF(AA69=0,0,1)+IF(AC69=0,0,1)+IF(AE69=0,0,1)+IF(AG69=0,0,1)+IF(AI69=0,0,1)+IF(AK69=0,0,1)+IF(AM69=0,0,1)+IF(AO69=0,0,1)+IF(AQ69=0,0,1)+IF(AU69=0,0,1)+IF(AS69=0,0,1)+IF(AU69=0,0,1)+IF(AW69=0,0,1)+IF(AY69=0,0,1)+IF(BA69=0,0,1)+IF(BC69=0,0,1)+IF(BE69=0,0,1)</f>
        <v>7</v>
      </c>
      <c r="K69" s="80">
        <f>IF(J69=0,"-",IF(J69&gt;8,E69/8,E69/J69))</f>
        <v>19.142857142857142</v>
      </c>
      <c r="L69" s="81">
        <f>IF(OR(H69=0,J69=0),"-",H69/J69)</f>
        <v>19.142857142857142</v>
      </c>
      <c r="M69" s="46"/>
      <c r="N69" s="31">
        <f>IF(M69&gt;0,VLOOKUP(M69,'Начисление очков'!$L$4:$M$68,2,FALSE),0)</f>
        <v>0</v>
      </c>
      <c r="O69" s="35"/>
      <c r="P69" s="28">
        <f>IF(O69&gt;0,VLOOKUP(O69,'Начисление очков'!$G$4:$H$68,2,FALSE),0)</f>
        <v>0</v>
      </c>
      <c r="Q69" s="34"/>
      <c r="R69" s="31">
        <f>VLOOKUP(Q69,'Начисление очков'!$V$4:$W$68,2,FALSE)</f>
        <v>0</v>
      </c>
      <c r="S69" s="35"/>
      <c r="T69" s="28">
        <f>VLOOKUP(S69,'Начисление очков'!$Q$4:$R$68,2,FALSE)</f>
        <v>0</v>
      </c>
      <c r="U69" s="35"/>
      <c r="V69" s="28">
        <f>VLOOKUP(U69,'Начисление очков'!$Q$4:$R$68,2,FALSE)</f>
        <v>0</v>
      </c>
      <c r="W69" s="34"/>
      <c r="X69" s="31">
        <f>VLOOKUP(W69,'Начисление очков'!$V$4:$W$68,2,FALSE)</f>
        <v>0</v>
      </c>
      <c r="Y69" s="35"/>
      <c r="Z69" s="28">
        <f>IF(Y69&gt;0,VLOOKUP(Y69,'Начисление очков'!$G$4:$H$68,2,FALSE),0)</f>
        <v>0</v>
      </c>
      <c r="AA69" s="56"/>
      <c r="AB69" s="57">
        <f>IF(AA69&gt;0,VLOOKUP(AA69,'Начисление очков'!$B$4:$C$68,2,FALSE),0)</f>
        <v>0</v>
      </c>
      <c r="AC69" s="35">
        <v>24</v>
      </c>
      <c r="AD69" s="28">
        <f>IF(AC69&gt;0,VLOOKUP(AC69,'Начисление очков'!$G$4:$H$68,2,FALSE),0)</f>
        <v>21</v>
      </c>
      <c r="AE69" s="34"/>
      <c r="AF69" s="31">
        <f>VLOOKUP(AE69,'Начисление очков'!$V$4:$W$68,2,FALSE)</f>
        <v>0</v>
      </c>
      <c r="AG69" s="6"/>
      <c r="AH69" s="6">
        <f>IF(AG69&gt;0,VLOOKUP(AG69,'Начисление очков'!$B$4:$C$68,2,FALSE),0)</f>
        <v>0</v>
      </c>
      <c r="AI69" s="46">
        <v>28</v>
      </c>
      <c r="AJ69" s="34">
        <f>IF(AI69&gt;0,VLOOKUP(AI69,'Начисление очков'!$B$4:$C$68,2,FALSE),0)</f>
        <v>32</v>
      </c>
      <c r="AK69" s="6"/>
      <c r="AL69" s="28">
        <f>VLOOKUP(AK69,'Начисление очков'!$V$4:$W$68,2,FALSE)</f>
        <v>0</v>
      </c>
      <c r="AM69" s="34"/>
      <c r="AN69" s="31">
        <f>IF(AM69&gt;0,VLOOKUP(AM69,'Начисление очков'!$G$4:$H$68,2,FALSE),0)</f>
        <v>0</v>
      </c>
      <c r="AO69" s="35"/>
      <c r="AP69" s="107">
        <f>VLOOKUP(AO69,'Начисление очков'!$L$4:$M$68,2,FALSE)</f>
        <v>0</v>
      </c>
      <c r="AQ69" s="34">
        <v>24</v>
      </c>
      <c r="AR69" s="31">
        <f>VLOOKUP(AQ69,'Начисление очков'!$G$4:$H$68,2,FALSE)</f>
        <v>21</v>
      </c>
      <c r="AS69" s="35"/>
      <c r="AT69" s="28">
        <f>VLOOKUP(AS69,'Начисление очков'!$L$4:$M$68,2,FALSE)</f>
        <v>0</v>
      </c>
      <c r="AU69" s="56">
        <v>18</v>
      </c>
      <c r="AV69" s="57">
        <f>VLOOKUP(AU69,'Начисление очков'!$Q$4:$R$68,2,FALSE)</f>
        <v>13</v>
      </c>
      <c r="AW69" s="35"/>
      <c r="AX69" s="28">
        <f>VLOOKUP(AW69,'Начисление очков'!$Q$4:$R$68,2,FALSE)</f>
        <v>0</v>
      </c>
      <c r="AY69" s="46"/>
      <c r="AZ69" s="31">
        <f>IF(AY69&gt;0,VLOOKUP(AY69,'Начисление очков'!$Q$4:$R$68,2,FALSE),0)</f>
        <v>0</v>
      </c>
      <c r="BA69" s="6">
        <v>24</v>
      </c>
      <c r="BB69" s="28">
        <f>VLOOKUP(BA69,'Начисление очков'!$L$4:$M$68,2,FALSE)</f>
        <v>12</v>
      </c>
      <c r="BC69" s="46">
        <v>24</v>
      </c>
      <c r="BD69" s="34">
        <f>IF(BC69&gt;0,VLOOKUP(BC69,'Начисление очков'!$B$4:$C$68,2,FALSE),0)</f>
        <v>35</v>
      </c>
      <c r="BE69" s="35"/>
      <c r="BF69" s="28">
        <f>IF(BE69&gt;0,VLOOKUP(BE69,'Начисление очков'!$G$4:$H$68,2,FALSE),0)</f>
        <v>0</v>
      </c>
      <c r="BG69" s="223"/>
      <c r="BH69" s="222">
        <f>IF(BG69&gt;0,VLOOKUP(BG69,'Начисление очков'!$L$4:$M$68,2,FALSE),0)</f>
        <v>0</v>
      </c>
      <c r="BI69" s="87">
        <v>134</v>
      </c>
      <c r="BJ69" s="88">
        <v>134</v>
      </c>
      <c r="BK69" s="88">
        <v>59</v>
      </c>
      <c r="BM69" s="24" t="e">
        <f>IF(#REF!=0,0,1)</f>
        <v>#REF!</v>
      </c>
    </row>
    <row r="70" spans="2:65" ht="15.9" customHeight="1" x14ac:dyDescent="0.3">
      <c r="B70" s="66" t="s">
        <v>90</v>
      </c>
      <c r="C70" s="67">
        <f>C69+1</f>
        <v>61</v>
      </c>
      <c r="D70" s="114">
        <f>IF(BK70=0," ",BK70-C70)</f>
        <v>-1</v>
      </c>
      <c r="E70" s="65">
        <f>LARGE((N70,P70,R70,T70,V70,X70,Z70,AB70,AD70,AF70,AH70,AJ70,AL70,AN70,AP70,AR70,AT70,AV70,AX70,AZ70,BB70,BD70,BF70),1)+LARGE((N70,P70,R70,T70,V70,X70,Z70,AB70,AD70,AF70,AH70,AJ70,AL70,AN70,AP70,AR70,AT70,AV70,AX70,AZ70,BB70,BD70,BF70),2)+LARGE((N70,P70,R70,T70,V70,X70,Z70,AB70,AD70,AF70,AH70,AJ70,AL70,AN70,AP70,AR70,AT70,AV70,AX70,AZ70,BB70,BD70,BF70),3)+LARGE((N70,P70,R70,T70,V70,X70,Z70,AB70,AD70,AF70,AH70,AJ70,AL70,AN70,AP70,AR70,AT70,AV70,AX70,AZ70,BB70,BD70,BF70),4)+LARGE((N70,P70,R70,T70,V70,X70,Z70,AB70,AD70,AF70,AH70,AJ70,AL70,AN70,AP70,AR70,AT70,AV70,AX70,AZ70,BB70,BD70,BF70),5)+LARGE((N70,P70,R70,T70,V70,X70,Z70,AB70,AD70,AF70,AH70,AJ70,AL70,AN70,AP70,AR70,AT70,AV70,AX70,AZ70,BB70,BD70,BF70),6)+LARGE((N70,P70,R70,T70,V70,X70,Z70,AB70,AD70,AF70,AH70,AJ70,AL70,AN70,AP70,AR70,AT70,AV70,AX70,AZ70,BB70,BD70,BF70),7)+LARGE((N70,P70,R70,T70,V70,X70,Z70,AB70,AD70,AF70,AH70,AJ70,AL70,AN70,AP70,AR70,AT70,AV70,AX70,AZ70,BB70,BD70,BF70),8)</f>
        <v>133</v>
      </c>
      <c r="F70" s="74">
        <f>E70-BI70</f>
        <v>0</v>
      </c>
      <c r="G70" s="73" t="str">
        <f>IF(SUMIF(M70:BF70,"&lt;0")&lt;&gt;0,SUMIF(M70:BF70,"&lt;0")*(-1)," ")</f>
        <v xml:space="preserve"> </v>
      </c>
      <c r="H70" s="77">
        <f>N70+P70+R70+T70+V70+X70+Z70+AB70+AD70+AF70+AH70+AJ70+AL70+AN70+AP70+AR70+AT70+AV70+AX70+AZ70+BB70+BD70+BF70</f>
        <v>153</v>
      </c>
      <c r="I70" s="74">
        <f>H70-BJ70</f>
        <v>0</v>
      </c>
      <c r="J70" s="78">
        <f>IF(M70=0,0,1)+IF(O70=0,0,1)+IF(Q70=0,0,1)+IF(S70=0,0,1)+IF(U70=0,0,1)+IF(W70=0,0,1)+IF(Y70=0,0,1)+IF(AA70=0,0,1)+IF(AC70=0,0,1)+IF(AE70=0,0,1)+IF(AG70=0,0,1)+IF(AI70=0,0,1)+IF(AK70=0,0,1)+IF(AM70=0,0,1)+IF(AO70=0,0,1)+IF(AQ70=0,0,1)+IF(AU70=0,0,1)+IF(AS70=0,0,1)+IF(AU70=0,0,1)+IF(AW70=0,0,1)+IF(AY70=0,0,1)+IF(BA70=0,0,1)+IF(BC70=0,0,1)+IF(BE70=0,0,1)</f>
        <v>14</v>
      </c>
      <c r="K70" s="80">
        <f>IF(J70=0,"-",IF(J70&gt;8,E70/8,E70/J70))</f>
        <v>16.625</v>
      </c>
      <c r="L70" s="81">
        <f>IF(OR(H70=0,J70=0),"-",H70/J70)</f>
        <v>10.928571428571429</v>
      </c>
      <c r="M70" s="46">
        <v>33</v>
      </c>
      <c r="N70" s="31">
        <f>IF(M70&gt;0,VLOOKUP(M70,'Начисление очков'!$L$4:$M$68,2,FALSE),0)</f>
        <v>10</v>
      </c>
      <c r="O70" s="35">
        <v>32</v>
      </c>
      <c r="P70" s="28">
        <f>IF(O70&gt;0,VLOOKUP(O70,'Начисление очков'!$G$4:$H$68,2,FALSE),0)</f>
        <v>18</v>
      </c>
      <c r="Q70" s="34"/>
      <c r="R70" s="31">
        <f>VLOOKUP(Q70,'Начисление очков'!$V$4:$W$68,2,FALSE)</f>
        <v>0</v>
      </c>
      <c r="S70" s="35"/>
      <c r="T70" s="28">
        <f>VLOOKUP(S70,'Начисление очков'!$Q$4:$R$68,2,FALSE)</f>
        <v>0</v>
      </c>
      <c r="U70" s="35"/>
      <c r="V70" s="28">
        <f>VLOOKUP(U70,'Начисление очков'!$Q$4:$R$68,2,FALSE)</f>
        <v>0</v>
      </c>
      <c r="W70" s="34"/>
      <c r="X70" s="31">
        <f>VLOOKUP(W70,'Начисление очков'!$V$4:$W$68,2,FALSE)</f>
        <v>0</v>
      </c>
      <c r="Y70" s="35">
        <v>64</v>
      </c>
      <c r="Z70" s="28">
        <f>IF(Y70&gt;0,VLOOKUP(Y70,'Начисление очков'!$G$4:$H$68,2,FALSE),0)</f>
        <v>1</v>
      </c>
      <c r="AA70" s="56">
        <v>48</v>
      </c>
      <c r="AB70" s="57">
        <f>IF(AA70&gt;0,VLOOKUP(AA70,'Начисление очков'!$B$4:$C$68,2,FALSE),0)</f>
        <v>10</v>
      </c>
      <c r="AC70" s="35">
        <v>48</v>
      </c>
      <c r="AD70" s="28">
        <f>IF(AC70&gt;0,VLOOKUP(AC70,'Начисление очков'!$G$4:$H$68,2,FALSE),0)</f>
        <v>2</v>
      </c>
      <c r="AE70" s="34"/>
      <c r="AF70" s="31">
        <f>VLOOKUP(AE70,'Начисление очков'!$V$4:$W$68,2,FALSE)</f>
        <v>0</v>
      </c>
      <c r="AG70" s="6">
        <v>32</v>
      </c>
      <c r="AH70" s="6">
        <f>IF(AG70&gt;0,VLOOKUP(AG70,'Начисление очков'!$B$4:$C$68,2,FALSE),0)</f>
        <v>30</v>
      </c>
      <c r="AI70" s="46">
        <v>54</v>
      </c>
      <c r="AJ70" s="34">
        <f>IF(AI70&gt;0,VLOOKUP(AI70,'Начисление очков'!$B$4:$C$68,2,FALSE),0)</f>
        <v>7</v>
      </c>
      <c r="AK70" s="6"/>
      <c r="AL70" s="28">
        <f>VLOOKUP(AK70,'Начисление очков'!$V$4:$W$68,2,FALSE)</f>
        <v>0</v>
      </c>
      <c r="AM70" s="34">
        <v>36</v>
      </c>
      <c r="AN70" s="31">
        <f>IF(AM70&gt;0,VLOOKUP(AM70,'Начисление очков'!$G$4:$H$68,2,FALSE),0)</f>
        <v>8</v>
      </c>
      <c r="AO70" s="35">
        <v>20</v>
      </c>
      <c r="AP70" s="107">
        <f>VLOOKUP(AO70,'Начисление очков'!$L$4:$M$68,2,FALSE)</f>
        <v>16</v>
      </c>
      <c r="AQ70" s="34">
        <v>48</v>
      </c>
      <c r="AR70" s="31">
        <f>VLOOKUP(AQ70,'Начисление очков'!$G$4:$H$68,2,FALSE)</f>
        <v>2</v>
      </c>
      <c r="AS70" s="35">
        <v>48</v>
      </c>
      <c r="AT70" s="28">
        <f>VLOOKUP(AS70,'Начисление очков'!$L$4:$M$68,2,FALSE)</f>
        <v>2</v>
      </c>
      <c r="AU70" s="56"/>
      <c r="AV70" s="57">
        <f>VLOOKUP(AU70,'Начисление очков'!$Q$4:$R$68,2,FALSE)</f>
        <v>0</v>
      </c>
      <c r="AW70" s="35"/>
      <c r="AX70" s="28">
        <f>VLOOKUP(AW70,'Начисление очков'!$Q$4:$R$68,2,FALSE)</f>
        <v>0</v>
      </c>
      <c r="AY70" s="46">
        <v>32</v>
      </c>
      <c r="AZ70" s="31">
        <f>IF(AY70&gt;0,VLOOKUP(AY70,'Начисление очков'!$Q$4:$R$68,2,FALSE),0)</f>
        <v>6</v>
      </c>
      <c r="BA70" s="6">
        <v>16</v>
      </c>
      <c r="BB70" s="28">
        <f>VLOOKUP(BA70,'Начисление очков'!$L$4:$M$68,2,FALSE)</f>
        <v>32</v>
      </c>
      <c r="BC70" s="46">
        <v>50</v>
      </c>
      <c r="BD70" s="34">
        <f>IF(BC70&gt;0,VLOOKUP(BC70,'Начисление очков'!$B$4:$C$68,2,FALSE),0)</f>
        <v>9</v>
      </c>
      <c r="BE70" s="35"/>
      <c r="BF70" s="28">
        <f>IF(BE70&gt;0,VLOOKUP(BE70,'Начисление очков'!$G$4:$H$68,2,FALSE),0)</f>
        <v>0</v>
      </c>
      <c r="BG70" s="223">
        <v>32</v>
      </c>
      <c r="BH70" s="222">
        <f>IF(BG70&gt;0,VLOOKUP(BG70,'Начисление очков'!$L$4:$M$68,2,FALSE),0)</f>
        <v>10</v>
      </c>
      <c r="BI70" s="87">
        <v>133</v>
      </c>
      <c r="BJ70" s="88">
        <v>153</v>
      </c>
      <c r="BK70" s="88">
        <v>60</v>
      </c>
      <c r="BM70" s="24" t="e">
        <f>IF(#REF!=0,0,1)</f>
        <v>#REF!</v>
      </c>
    </row>
    <row r="71" spans="2:65" ht="15.9" customHeight="1" x14ac:dyDescent="0.3">
      <c r="B71" s="66" t="s">
        <v>163</v>
      </c>
      <c r="C71" s="67">
        <f>C70+1</f>
        <v>62</v>
      </c>
      <c r="D71" s="114">
        <f>IF(BK71=0," ",BK71-C71)</f>
        <v>-1</v>
      </c>
      <c r="E71" s="65">
        <f>LARGE((N71,P71,R71,T71,V71,X71,Z71,AB71,AD71,AF71,AH71,AJ71,AL71,AN71,AP71,AR71,AT71,AV71,AX71,AZ71,BB71,BD71,BF71),1)+LARGE((N71,P71,R71,T71,V71,X71,Z71,AB71,AD71,AF71,AH71,AJ71,AL71,AN71,AP71,AR71,AT71,AV71,AX71,AZ71,BB71,BD71,BF71),2)+LARGE((N71,P71,R71,T71,V71,X71,Z71,AB71,AD71,AF71,AH71,AJ71,AL71,AN71,AP71,AR71,AT71,AV71,AX71,AZ71,BB71,BD71,BF71),3)+LARGE((N71,P71,R71,T71,V71,X71,Z71,AB71,AD71,AF71,AH71,AJ71,AL71,AN71,AP71,AR71,AT71,AV71,AX71,AZ71,BB71,BD71,BF71),4)+LARGE((N71,P71,R71,T71,V71,X71,Z71,AB71,AD71,AF71,AH71,AJ71,AL71,AN71,AP71,AR71,AT71,AV71,AX71,AZ71,BB71,BD71,BF71),5)+LARGE((N71,P71,R71,T71,V71,X71,Z71,AB71,AD71,AF71,AH71,AJ71,AL71,AN71,AP71,AR71,AT71,AV71,AX71,AZ71,BB71,BD71,BF71),6)+LARGE((N71,P71,R71,T71,V71,X71,Z71,AB71,AD71,AF71,AH71,AJ71,AL71,AN71,AP71,AR71,AT71,AV71,AX71,AZ71,BB71,BD71,BF71),7)+LARGE((N71,P71,R71,T71,V71,X71,Z71,AB71,AD71,AF71,AH71,AJ71,AL71,AN71,AP71,AR71,AT71,AV71,AX71,AZ71,BB71,BD71,BF71),8)</f>
        <v>128</v>
      </c>
      <c r="F71" s="74">
        <f>E71-BI71</f>
        <v>0</v>
      </c>
      <c r="G71" s="73" t="str">
        <f>IF(SUMIF(M71:BF71,"&lt;0")&lt;&gt;0,SUMIF(M71:BF71,"&lt;0")*(-1)," ")</f>
        <v xml:space="preserve"> </v>
      </c>
      <c r="H71" s="77">
        <f>N71+P71+R71+T71+V71+X71+Z71+AB71+AD71+AF71+AH71+AJ71+AL71+AN71+AP71+AR71+AT71+AV71+AX71+AZ71+BB71+BD71+BF71</f>
        <v>128</v>
      </c>
      <c r="I71" s="74">
        <f>H71-BJ71</f>
        <v>0</v>
      </c>
      <c r="J71" s="78">
        <f>IF(M71=0,0,1)+IF(O71=0,0,1)+IF(Q71=0,0,1)+IF(S71=0,0,1)+IF(U71=0,0,1)+IF(W71=0,0,1)+IF(Y71=0,0,1)+IF(AA71=0,0,1)+IF(AC71=0,0,1)+IF(AE71=0,0,1)+IF(AG71=0,0,1)+IF(AI71=0,0,1)+IF(AK71=0,0,1)+IF(AM71=0,0,1)+IF(AO71=0,0,1)+IF(AQ71=0,0,1)+IF(AU71=0,0,1)+IF(AS71=0,0,1)+IF(AU71=0,0,1)+IF(AW71=0,0,1)+IF(AY71=0,0,1)+IF(BA71=0,0,1)+IF(BC71=0,0,1)+IF(BE71=0,0,1)</f>
        <v>3</v>
      </c>
      <c r="K71" s="80">
        <f>IF(J71=0,"-",IF(J71&gt;8,E71/8,E71/J71))</f>
        <v>42.666666666666664</v>
      </c>
      <c r="L71" s="81">
        <f>IF(OR(H71=0,J71=0),"-",H71/J71)</f>
        <v>42.666666666666664</v>
      </c>
      <c r="M71" s="46"/>
      <c r="N71" s="31">
        <f>IF(M71&gt;0,VLOOKUP(M71,'Начисление очков'!$L$4:$M$68,2,FALSE),0)</f>
        <v>0</v>
      </c>
      <c r="O71" s="35"/>
      <c r="P71" s="28">
        <f>IF(O71&gt;0,VLOOKUP(O71,'Начисление очков'!$G$4:$H$68,2,FALSE),0)</f>
        <v>0</v>
      </c>
      <c r="Q71" s="34"/>
      <c r="R71" s="31">
        <f>VLOOKUP(Q71,'Начисление очков'!$V$4:$W$68,2,FALSE)</f>
        <v>0</v>
      </c>
      <c r="S71" s="35"/>
      <c r="T71" s="28">
        <f>VLOOKUP(S71,'Начисление очков'!$Q$4:$R$68,2,FALSE)</f>
        <v>0</v>
      </c>
      <c r="U71" s="35"/>
      <c r="V71" s="28">
        <f>VLOOKUP(U71,'Начисление очков'!$Q$4:$R$68,2,FALSE)</f>
        <v>0</v>
      </c>
      <c r="W71" s="34"/>
      <c r="X71" s="31">
        <f>VLOOKUP(W71,'Начисление очков'!$V$4:$W$68,2,FALSE)</f>
        <v>0</v>
      </c>
      <c r="Y71" s="35">
        <v>16</v>
      </c>
      <c r="Z71" s="28">
        <f>IF(Y71&gt;0,VLOOKUP(Y71,'Начисление очков'!$G$4:$H$68,2,FALSE),0)</f>
        <v>55</v>
      </c>
      <c r="AA71" s="56"/>
      <c r="AB71" s="57">
        <f>IF(AA71&gt;0,VLOOKUP(AA71,'Начисление очков'!$B$4:$C$68,2,FALSE),0)</f>
        <v>0</v>
      </c>
      <c r="AC71" s="35">
        <v>36</v>
      </c>
      <c r="AD71" s="28">
        <f>IF(AC71&gt;0,VLOOKUP(AC71,'Начисление очков'!$G$4:$H$68,2,FALSE),0)</f>
        <v>8</v>
      </c>
      <c r="AE71" s="34"/>
      <c r="AF71" s="31">
        <f>VLOOKUP(AE71,'Начисление очков'!$V$4:$W$68,2,FALSE)</f>
        <v>0</v>
      </c>
      <c r="AG71" s="6"/>
      <c r="AH71" s="6">
        <f>IF(AG71&gt;0,VLOOKUP(AG71,'Начисление очков'!$B$4:$C$68,2,FALSE),0)</f>
        <v>0</v>
      </c>
      <c r="AI71" s="46"/>
      <c r="AJ71" s="34">
        <f>IF(AI71&gt;0,VLOOKUP(AI71,'Начисление очков'!$B$4:$C$68,2,FALSE),0)</f>
        <v>0</v>
      </c>
      <c r="AK71" s="6"/>
      <c r="AL71" s="28">
        <f>VLOOKUP(AK71,'Начисление очков'!$V$4:$W$68,2,FALSE)</f>
        <v>0</v>
      </c>
      <c r="AM71" s="34"/>
      <c r="AN71" s="31">
        <f>IF(AM71&gt;0,VLOOKUP(AM71,'Начисление очков'!$G$4:$H$68,2,FALSE),0)</f>
        <v>0</v>
      </c>
      <c r="AO71" s="35"/>
      <c r="AP71" s="107">
        <f>VLOOKUP(AO71,'Начисление очков'!$L$4:$M$68,2,FALSE)</f>
        <v>0</v>
      </c>
      <c r="AQ71" s="34">
        <v>12</v>
      </c>
      <c r="AR71" s="31">
        <f>VLOOKUP(AQ71,'Начисление очков'!$G$4:$H$68,2,FALSE)</f>
        <v>65</v>
      </c>
      <c r="AS71" s="35"/>
      <c r="AT71" s="28">
        <f>VLOOKUP(AS71,'Начисление очков'!$L$4:$M$68,2,FALSE)</f>
        <v>0</v>
      </c>
      <c r="AU71" s="56"/>
      <c r="AV71" s="57">
        <f>VLOOKUP(AU71,'Начисление очков'!$Q$4:$R$68,2,FALSE)</f>
        <v>0</v>
      </c>
      <c r="AW71" s="35"/>
      <c r="AX71" s="28">
        <f>VLOOKUP(AW71,'Начисление очков'!$Q$4:$R$68,2,FALSE)</f>
        <v>0</v>
      </c>
      <c r="AY71" s="46"/>
      <c r="AZ71" s="31">
        <f>IF(AY71&gt;0,VLOOKUP(AY71,'Начисление очков'!$Q$4:$R$68,2,FALSE),0)</f>
        <v>0</v>
      </c>
      <c r="BA71" s="6"/>
      <c r="BB71" s="28">
        <f>VLOOKUP(BA71,'Начисление очков'!$L$4:$M$68,2,FALSE)</f>
        <v>0</v>
      </c>
      <c r="BC71" s="46"/>
      <c r="BD71" s="34">
        <f>IF(BC71&gt;0,VLOOKUP(BC71,'Начисление очков'!$B$4:$C$68,2,FALSE),0)</f>
        <v>0</v>
      </c>
      <c r="BE71" s="35"/>
      <c r="BF71" s="28">
        <f>IF(BE71&gt;0,VLOOKUP(BE71,'Начисление очков'!$G$4:$H$68,2,FALSE),0)</f>
        <v>0</v>
      </c>
      <c r="BG71" s="223"/>
      <c r="BH71" s="222">
        <f>IF(BG71&gt;0,VLOOKUP(BG71,'Начисление очков'!$L$4:$M$68,2,FALSE),0)</f>
        <v>0</v>
      </c>
      <c r="BI71" s="87">
        <v>128</v>
      </c>
      <c r="BJ71" s="88">
        <v>128</v>
      </c>
      <c r="BK71" s="88">
        <v>61</v>
      </c>
      <c r="BM71" s="24" t="e">
        <f>IF(#REF!=0,0,1)</f>
        <v>#REF!</v>
      </c>
    </row>
    <row r="72" spans="2:65" ht="15.9" customHeight="1" x14ac:dyDescent="0.3">
      <c r="B72" s="66" t="s">
        <v>14</v>
      </c>
      <c r="C72" s="67">
        <f>C71+1</f>
        <v>63</v>
      </c>
      <c r="D72" s="114">
        <f>IF(BK72=0," ",BK72-C72)</f>
        <v>-1</v>
      </c>
      <c r="E72" s="65">
        <f>LARGE((N72,P72,R72,T72,V72,X72,Z72,AB72,AD72,AF72,AH72,AJ72,AL72,AN72,AP72,AR72,AT72,AV72,AX72,AZ72,BB72,BD72,BF72),1)+LARGE((N72,P72,R72,T72,V72,X72,Z72,AB72,AD72,AF72,AH72,AJ72,AL72,AN72,AP72,AR72,AT72,AV72,AX72,AZ72,BB72,BD72,BF72),2)+LARGE((N72,P72,R72,T72,V72,X72,Z72,AB72,AD72,AF72,AH72,AJ72,AL72,AN72,AP72,AR72,AT72,AV72,AX72,AZ72,BB72,BD72,BF72),3)+LARGE((N72,P72,R72,T72,V72,X72,Z72,AB72,AD72,AF72,AH72,AJ72,AL72,AN72,AP72,AR72,AT72,AV72,AX72,AZ72,BB72,BD72,BF72),4)+LARGE((N72,P72,R72,T72,V72,X72,Z72,AB72,AD72,AF72,AH72,AJ72,AL72,AN72,AP72,AR72,AT72,AV72,AX72,AZ72,BB72,BD72,BF72),5)+LARGE((N72,P72,R72,T72,V72,X72,Z72,AB72,AD72,AF72,AH72,AJ72,AL72,AN72,AP72,AR72,AT72,AV72,AX72,AZ72,BB72,BD72,BF72),6)+LARGE((N72,P72,R72,T72,V72,X72,Z72,AB72,AD72,AF72,AH72,AJ72,AL72,AN72,AP72,AR72,AT72,AV72,AX72,AZ72,BB72,BD72,BF72),7)+LARGE((N72,P72,R72,T72,V72,X72,Z72,AB72,AD72,AF72,AH72,AJ72,AL72,AN72,AP72,AR72,AT72,AV72,AX72,AZ72,BB72,BD72,BF72),8)</f>
        <v>127</v>
      </c>
      <c r="F72" s="74">
        <f>E72-BI72</f>
        <v>2</v>
      </c>
      <c r="G72" s="73" t="str">
        <f>IF(SUMIF(M72:BF72,"&lt;0")&lt;&gt;0,SUMIF(M72:BF72,"&lt;0")*(-1)," ")</f>
        <v xml:space="preserve"> </v>
      </c>
      <c r="H72" s="77">
        <f>N72+P72+R72+T72+V72+X72+Z72+AB72+AD72+AF72+AH72+AJ72+AL72+AN72+AP72+AR72+AT72+AV72+AX72+AZ72+BB72+BD72+BF72</f>
        <v>136</v>
      </c>
      <c r="I72" s="74">
        <f>H72-BJ72</f>
        <v>9</v>
      </c>
      <c r="J72" s="78">
        <f>IF(M72=0,0,1)+IF(O72=0,0,1)+IF(Q72=0,0,1)+IF(S72=0,0,1)+IF(U72=0,0,1)+IF(W72=0,0,1)+IF(Y72=0,0,1)+IF(AA72=0,0,1)+IF(AC72=0,0,1)+IF(AE72=0,0,1)+IF(AG72=0,0,1)+IF(AI72=0,0,1)+IF(AK72=0,0,1)+IF(AM72=0,0,1)+IF(AO72=0,0,1)+IF(AQ72=0,0,1)+IF(AU72=0,0,1)+IF(AS72=0,0,1)+IF(AU72=0,0,1)+IF(AW72=0,0,1)+IF(AY72=0,0,1)+IF(BA72=0,0,1)+IF(BC72=0,0,1)+IF(BE72=0,0,1)</f>
        <v>10</v>
      </c>
      <c r="K72" s="80">
        <f>IF(J72=0,"-",IF(J72&gt;8,E72/8,E72/J72))</f>
        <v>15.875</v>
      </c>
      <c r="L72" s="81">
        <f>IF(OR(H72=0,J72=0),"-",H72/J72)</f>
        <v>13.6</v>
      </c>
      <c r="M72" s="62">
        <v>32</v>
      </c>
      <c r="N72" s="31">
        <f>IF(M72&gt;0,VLOOKUP(M72,'Начисление очков'!$L$4:$M$68,2,FALSE),0)</f>
        <v>10</v>
      </c>
      <c r="O72" s="36"/>
      <c r="P72" s="28">
        <f>IF(O72&gt;0,VLOOKUP(O72,'Начисление очков'!$G$4:$H$68,2,FALSE),0)</f>
        <v>0</v>
      </c>
      <c r="Q72" s="33"/>
      <c r="R72" s="31">
        <f>VLOOKUP(Q72,'Начисление очков'!$V$4:$W$68,2,FALSE)</f>
        <v>0</v>
      </c>
      <c r="S72" s="36"/>
      <c r="T72" s="28">
        <f>VLOOKUP(S72,'Начисление очков'!$Q$4:$R$68,2,FALSE)</f>
        <v>0</v>
      </c>
      <c r="U72" s="36">
        <v>11</v>
      </c>
      <c r="V72" s="28">
        <f>VLOOKUP(U72,'Начисление очков'!$Q$4:$R$68,2,FALSE)</f>
        <v>25</v>
      </c>
      <c r="W72" s="33"/>
      <c r="X72" s="31">
        <f>VLOOKUP(W72,'Начисление очков'!$V$4:$W$68,2,FALSE)</f>
        <v>0</v>
      </c>
      <c r="Y72" s="36"/>
      <c r="Z72" s="28">
        <f>IF(Y72&gt;0,VLOOKUP(Y72,'Начисление очков'!$G$4:$H$68,2,FALSE),0)</f>
        <v>0</v>
      </c>
      <c r="AA72" s="56">
        <v>48</v>
      </c>
      <c r="AB72" s="57">
        <f>IF(AA72&gt;0,VLOOKUP(AA72,'Начисление очков'!$B$4:$C$68,2,FALSE),0)</f>
        <v>10</v>
      </c>
      <c r="AC72" s="36"/>
      <c r="AD72" s="28">
        <f>IF(AC72&gt;0,VLOOKUP(AC72,'Начисление очков'!$G$4:$H$68,2,FALSE),0)</f>
        <v>0</v>
      </c>
      <c r="AE72" s="33">
        <v>12</v>
      </c>
      <c r="AF72" s="31">
        <f>VLOOKUP(AE72,'Начисление очков'!$V$4:$W$68,2,FALSE)</f>
        <v>8</v>
      </c>
      <c r="AG72" s="52"/>
      <c r="AH72" s="6">
        <f>IF(AG72&gt;0,VLOOKUP(AG72,'Начисление очков'!$B$4:$C$68,2,FALSE),0)</f>
        <v>0</v>
      </c>
      <c r="AI72" s="46"/>
      <c r="AJ72" s="34">
        <f>IF(AI72&gt;0,VLOOKUP(AI72,'Начисление очков'!$B$4:$C$68,2,FALSE),0)</f>
        <v>0</v>
      </c>
      <c r="AK72" s="52">
        <v>3</v>
      </c>
      <c r="AL72" s="28">
        <f>VLOOKUP(AK72,'Начисление очков'!$V$4:$W$68,2,FALSE)</f>
        <v>20</v>
      </c>
      <c r="AM72" s="33"/>
      <c r="AN72" s="31">
        <f>IF(AM72&gt;0,VLOOKUP(AM72,'Начисление очков'!$G$4:$H$68,2,FALSE),0)</f>
        <v>0</v>
      </c>
      <c r="AO72" s="36"/>
      <c r="AP72" s="107">
        <f>VLOOKUP(AO72,'Начисление очков'!$L$4:$M$68,2,FALSE)</f>
        <v>0</v>
      </c>
      <c r="AQ72" s="33">
        <v>32</v>
      </c>
      <c r="AR72" s="31">
        <f>VLOOKUP(AQ72,'Начисление очков'!$G$4:$H$68,2,FALSE)</f>
        <v>18</v>
      </c>
      <c r="AS72" s="36">
        <v>20</v>
      </c>
      <c r="AT72" s="28">
        <f>VLOOKUP(AS72,'Начисление очков'!$L$4:$M$68,2,FALSE)</f>
        <v>16</v>
      </c>
      <c r="AU72" s="99"/>
      <c r="AV72" s="57">
        <f>VLOOKUP(AU72,'Начисление очков'!$Q$4:$R$68,2,FALSE)</f>
        <v>0</v>
      </c>
      <c r="AW72" s="36">
        <v>24</v>
      </c>
      <c r="AX72" s="28">
        <f>VLOOKUP(AW72,'Начисление очков'!$Q$4:$R$68,2,FALSE)</f>
        <v>8</v>
      </c>
      <c r="AY72" s="62">
        <v>44</v>
      </c>
      <c r="AZ72" s="31">
        <f>IF(AY72&gt;0,VLOOKUP(AY72,'Начисление очков'!$Q$4:$R$68,2,FALSE),0)</f>
        <v>1</v>
      </c>
      <c r="BA72" s="52"/>
      <c r="BB72" s="28">
        <f>VLOOKUP(BA72,'Начисление очков'!$L$4:$M$68,2,FALSE)</f>
        <v>0</v>
      </c>
      <c r="BC72" s="46">
        <v>36</v>
      </c>
      <c r="BD72" s="34">
        <f>IF(BC72&gt;0,VLOOKUP(BC72,'Начисление очков'!$B$4:$C$68,2,FALSE),0)</f>
        <v>20</v>
      </c>
      <c r="BE72" s="36"/>
      <c r="BF72" s="28">
        <f>IF(BE72&gt;0,VLOOKUP(BE72,'Начисление очков'!$G$4:$H$68,2,FALSE),0)</f>
        <v>0</v>
      </c>
      <c r="BG72" s="224">
        <v>64</v>
      </c>
      <c r="BH72" s="222">
        <f>IF(BG72&gt;0,VLOOKUP(BG72,'Начисление очков'!$L$4:$M$68,2,FALSE),0)</f>
        <v>1</v>
      </c>
      <c r="BI72" s="87">
        <v>125</v>
      </c>
      <c r="BJ72" s="88">
        <v>127</v>
      </c>
      <c r="BK72" s="88">
        <v>62</v>
      </c>
      <c r="BM72" s="24" t="e">
        <f>IF(#REF!=0,0,1)</f>
        <v>#REF!</v>
      </c>
    </row>
    <row r="73" spans="2:65" ht="15.9" customHeight="1" x14ac:dyDescent="0.3">
      <c r="B73" s="66" t="s">
        <v>210</v>
      </c>
      <c r="C73" s="67">
        <f>C72+1</f>
        <v>64</v>
      </c>
      <c r="D73" s="114">
        <f>IF(BK73=0," ",BK73-C73)</f>
        <v>1</v>
      </c>
      <c r="E73" s="65">
        <f>LARGE((N73,P73,R73,T73,V73,X73,Z73,AB73,AD73,AF73,AH73,AJ73,AL73,AN73,AP73,AR73,AT73,AV73,AX73,AZ73,BB73,BD73,BF73),1)+LARGE((N73,P73,R73,T73,V73,X73,Z73,AB73,AD73,AF73,AH73,AJ73,AL73,AN73,AP73,AR73,AT73,AV73,AX73,AZ73,BB73,BD73,BF73),2)+LARGE((N73,P73,R73,T73,V73,X73,Z73,AB73,AD73,AF73,AH73,AJ73,AL73,AN73,AP73,AR73,AT73,AV73,AX73,AZ73,BB73,BD73,BF73),3)+LARGE((N73,P73,R73,T73,V73,X73,Z73,AB73,AD73,AF73,AH73,AJ73,AL73,AN73,AP73,AR73,AT73,AV73,AX73,AZ73,BB73,BD73,BF73),4)+LARGE((N73,P73,R73,T73,V73,X73,Z73,AB73,AD73,AF73,AH73,AJ73,AL73,AN73,AP73,AR73,AT73,AV73,AX73,AZ73,BB73,BD73,BF73),5)+LARGE((N73,P73,R73,T73,V73,X73,Z73,AB73,AD73,AF73,AH73,AJ73,AL73,AN73,AP73,AR73,AT73,AV73,AX73,AZ73,BB73,BD73,BF73),6)+LARGE((N73,P73,R73,T73,V73,X73,Z73,AB73,AD73,AF73,AH73,AJ73,AL73,AN73,AP73,AR73,AT73,AV73,AX73,AZ73,BB73,BD73,BF73),7)+LARGE((N73,P73,R73,T73,V73,X73,Z73,AB73,AD73,AF73,AH73,AJ73,AL73,AN73,AP73,AR73,AT73,AV73,AX73,AZ73,BB73,BD73,BF73),8)</f>
        <v>124</v>
      </c>
      <c r="F73" s="74">
        <f>E73-BI73</f>
        <v>12</v>
      </c>
      <c r="G73" s="73" t="str">
        <f>IF(SUMIF(M73:BF73,"&lt;0")&lt;&gt;0,SUMIF(M73:BF73,"&lt;0")*(-1)," ")</f>
        <v xml:space="preserve"> </v>
      </c>
      <c r="H73" s="77">
        <f>N73+P73+R73+T73+V73+X73+Z73+AB73+AD73+AF73+AH73+AJ73+AL73+AN73+AP73+AR73+AT73+AV73+AX73+AZ73+BB73+BD73+BF73</f>
        <v>124</v>
      </c>
      <c r="I73" s="74">
        <f>H73-BJ73</f>
        <v>12</v>
      </c>
      <c r="J73" s="78">
        <f>IF(M73=0,0,1)+IF(O73=0,0,1)+IF(Q73=0,0,1)+IF(S73=0,0,1)+IF(U73=0,0,1)+IF(W73=0,0,1)+IF(Y73=0,0,1)+IF(AA73=0,0,1)+IF(AC73=0,0,1)+IF(AE73=0,0,1)+IF(AG73=0,0,1)+IF(AI73=0,0,1)+IF(AK73=0,0,1)+IF(AM73=0,0,1)+IF(AO73=0,0,1)+IF(AQ73=0,0,1)+IF(AU73=0,0,1)+IF(AS73=0,0,1)+IF(AU73=0,0,1)+IF(AW73=0,0,1)+IF(AY73=0,0,1)+IF(BA73=0,0,1)+IF(BC73=0,0,1)+IF(BE73=0,0,1)</f>
        <v>4</v>
      </c>
      <c r="K73" s="80">
        <f>IF(J73=0,"-",IF(J73&gt;8,E73/8,E73/J73))</f>
        <v>31</v>
      </c>
      <c r="L73" s="81">
        <f>IF(OR(H73=0,J73=0),"-",H73/J73)</f>
        <v>31</v>
      </c>
      <c r="M73" s="46">
        <v>24</v>
      </c>
      <c r="N73" s="31">
        <f>IF(M73&gt;0,VLOOKUP(M73,'Начисление очков'!$L$4:$M$68,2,FALSE),0)</f>
        <v>12</v>
      </c>
      <c r="O73" s="35"/>
      <c r="P73" s="28">
        <f>IF(O73&gt;0,VLOOKUP(O73,'Начисление очков'!$G$4:$H$68,2,FALSE),0)</f>
        <v>0</v>
      </c>
      <c r="Q73" s="34">
        <v>1</v>
      </c>
      <c r="R73" s="31">
        <f>VLOOKUP(Q73,'Начисление очков'!$V$4:$W$68,2,FALSE)</f>
        <v>50</v>
      </c>
      <c r="S73" s="35"/>
      <c r="T73" s="28">
        <f>VLOOKUP(S73,'Начисление очков'!$Q$4:$R$68,2,FALSE)</f>
        <v>0</v>
      </c>
      <c r="U73" s="35"/>
      <c r="V73" s="28">
        <f>VLOOKUP(U73,'Начисление очков'!$Q$4:$R$68,2,FALSE)</f>
        <v>0</v>
      </c>
      <c r="W73" s="34">
        <v>1</v>
      </c>
      <c r="X73" s="31">
        <f>VLOOKUP(W73,'Начисление очков'!$V$4:$W$68,2,FALSE)</f>
        <v>50</v>
      </c>
      <c r="Y73" s="35">
        <v>34</v>
      </c>
      <c r="Z73" s="28">
        <f>IF(Y73&gt;0,VLOOKUP(Y73,'Начисление очков'!$G$4:$H$68,2,FALSE),0)</f>
        <v>12</v>
      </c>
      <c r="AA73" s="56"/>
      <c r="AB73" s="57">
        <f>IF(AA73&gt;0,VLOOKUP(AA73,'Начисление очков'!$B$4:$C$68,2,FALSE),0)</f>
        <v>0</v>
      </c>
      <c r="AC73" s="35"/>
      <c r="AD73" s="28">
        <f>IF(AC73&gt;0,VLOOKUP(AC73,'Начисление очков'!$G$4:$H$68,2,FALSE),0)</f>
        <v>0</v>
      </c>
      <c r="AE73" s="34"/>
      <c r="AF73" s="31">
        <f>VLOOKUP(AE73,'Начисление очков'!$V$4:$W$68,2,FALSE)</f>
        <v>0</v>
      </c>
      <c r="AG73" s="6"/>
      <c r="AH73" s="6">
        <f>IF(AG73&gt;0,VLOOKUP(AG73,'Начисление очков'!$B$4:$C$68,2,FALSE),0)</f>
        <v>0</v>
      </c>
      <c r="AI73" s="46"/>
      <c r="AJ73" s="34">
        <f>IF(AI73&gt;0,VLOOKUP(AI73,'Начисление очков'!$B$4:$C$68,2,FALSE),0)</f>
        <v>0</v>
      </c>
      <c r="AK73" s="6"/>
      <c r="AL73" s="28">
        <f>VLOOKUP(AK73,'Начисление очков'!$V$4:$W$68,2,FALSE)</f>
        <v>0</v>
      </c>
      <c r="AM73" s="34"/>
      <c r="AN73" s="31">
        <f>IF(AM73&gt;0,VLOOKUP(AM73,'Начисление очков'!$G$4:$H$68,2,FALSE),0)</f>
        <v>0</v>
      </c>
      <c r="AO73" s="35"/>
      <c r="AP73" s="107">
        <f>VLOOKUP(AO73,'Начисление очков'!$L$4:$M$68,2,FALSE)</f>
        <v>0</v>
      </c>
      <c r="AQ73" s="34"/>
      <c r="AR73" s="31">
        <f>VLOOKUP(AQ73,'Начисление очков'!$G$4:$H$68,2,FALSE)</f>
        <v>0</v>
      </c>
      <c r="AS73" s="35"/>
      <c r="AT73" s="28">
        <f>VLOOKUP(AS73,'Начисление очков'!$L$4:$M$68,2,FALSE)</f>
        <v>0</v>
      </c>
      <c r="AU73" s="56"/>
      <c r="AV73" s="57">
        <f>VLOOKUP(AU73,'Начисление очков'!$Q$4:$R$68,2,FALSE)</f>
        <v>0</v>
      </c>
      <c r="AW73" s="35"/>
      <c r="AX73" s="28">
        <f>VLOOKUP(AW73,'Начисление очков'!$Q$4:$R$68,2,FALSE)</f>
        <v>0</v>
      </c>
      <c r="AY73" s="46"/>
      <c r="AZ73" s="31">
        <f>IF(AY73&gt;0,VLOOKUP(AY73,'Начисление очков'!$Q$4:$R$68,2,FALSE),0)</f>
        <v>0</v>
      </c>
      <c r="BA73" s="6"/>
      <c r="BB73" s="28">
        <f>VLOOKUP(BA73,'Начисление очков'!$L$4:$M$68,2,FALSE)</f>
        <v>0</v>
      </c>
      <c r="BC73" s="46"/>
      <c r="BD73" s="34">
        <f>IF(BC73&gt;0,VLOOKUP(BC73,'Начисление очков'!$B$4:$C$68,2,FALSE),0)</f>
        <v>0</v>
      </c>
      <c r="BE73" s="35"/>
      <c r="BF73" s="28">
        <f>IF(BE73&gt;0,VLOOKUP(BE73,'Начисление очков'!$G$4:$H$68,2,FALSE),0)</f>
        <v>0</v>
      </c>
      <c r="BG73" s="223"/>
      <c r="BH73" s="222">
        <f>IF(BG73&gt;0,VLOOKUP(BG73,'Начисление очков'!$L$4:$M$68,2,FALSE),0)</f>
        <v>0</v>
      </c>
      <c r="BI73" s="87">
        <v>112</v>
      </c>
      <c r="BJ73" s="88">
        <v>112</v>
      </c>
      <c r="BK73" s="88">
        <v>65</v>
      </c>
      <c r="BM73" s="24" t="e">
        <f>IF(#REF!=0,0,1)</f>
        <v>#REF!</v>
      </c>
    </row>
    <row r="74" spans="2:65" ht="15.9" customHeight="1" x14ac:dyDescent="0.3">
      <c r="B74" s="66" t="s">
        <v>16</v>
      </c>
      <c r="C74" s="67">
        <f>C73+1</f>
        <v>65</v>
      </c>
      <c r="D74" s="114">
        <f>IF(BK74=0," ",BK74-C74)</f>
        <v>-2</v>
      </c>
      <c r="E74" s="65">
        <f>LARGE((N74,P74,R74,T74,V74,X74,Z74,AB74,AD74,AF74,AH74,AJ74,AL74,AN74,AP74,AR74,AT74,AV74,AX74,AZ74,BB74,BD74,BF74),1)+LARGE((N74,P74,R74,T74,V74,X74,Z74,AB74,AD74,AF74,AH74,AJ74,AL74,AN74,AP74,AR74,AT74,AV74,AX74,AZ74,BB74,BD74,BF74),2)+LARGE((N74,P74,R74,T74,V74,X74,Z74,AB74,AD74,AF74,AH74,AJ74,AL74,AN74,AP74,AR74,AT74,AV74,AX74,AZ74,BB74,BD74,BF74),3)+LARGE((N74,P74,R74,T74,V74,X74,Z74,AB74,AD74,AF74,AH74,AJ74,AL74,AN74,AP74,AR74,AT74,AV74,AX74,AZ74,BB74,BD74,BF74),4)+LARGE((N74,P74,R74,T74,V74,X74,Z74,AB74,AD74,AF74,AH74,AJ74,AL74,AN74,AP74,AR74,AT74,AV74,AX74,AZ74,BB74,BD74,BF74),5)+LARGE((N74,P74,R74,T74,V74,X74,Z74,AB74,AD74,AF74,AH74,AJ74,AL74,AN74,AP74,AR74,AT74,AV74,AX74,AZ74,BB74,BD74,BF74),6)+LARGE((N74,P74,R74,T74,V74,X74,Z74,AB74,AD74,AF74,AH74,AJ74,AL74,AN74,AP74,AR74,AT74,AV74,AX74,AZ74,BB74,BD74,BF74),7)+LARGE((N74,P74,R74,T74,V74,X74,Z74,AB74,AD74,AF74,AH74,AJ74,AL74,AN74,AP74,AR74,AT74,AV74,AX74,AZ74,BB74,BD74,BF74),8)</f>
        <v>120</v>
      </c>
      <c r="F74" s="74">
        <f>E74-BI74</f>
        <v>0</v>
      </c>
      <c r="G74" s="73" t="str">
        <f>IF(SUMIF(M74:BF74,"&lt;0")&lt;&gt;0,SUMIF(M74:BF74,"&lt;0")*(-1)," ")</f>
        <v xml:space="preserve"> </v>
      </c>
      <c r="H74" s="77">
        <f>N74+P74+R74+T74+V74+X74+Z74+AB74+AD74+AF74+AH74+AJ74+AL74+AN74+AP74+AR74+AT74+AV74+AX74+AZ74+BB74+BD74+BF74</f>
        <v>120</v>
      </c>
      <c r="I74" s="74">
        <f>H74-BJ74</f>
        <v>0</v>
      </c>
      <c r="J74" s="78">
        <f>IF(M74=0,0,1)+IF(O74=0,0,1)+IF(Q74=0,0,1)+IF(S74=0,0,1)+IF(U74=0,0,1)+IF(W74=0,0,1)+IF(Y74=0,0,1)+IF(AA74=0,0,1)+IF(AC74=0,0,1)+IF(AE74=0,0,1)+IF(AG74=0,0,1)+IF(AI74=0,0,1)+IF(AK74=0,0,1)+IF(AM74=0,0,1)+IF(AO74=0,0,1)+IF(AQ74=0,0,1)+IF(AU74=0,0,1)+IF(AS74=0,0,1)+IF(AU74=0,0,1)+IF(AW74=0,0,1)+IF(AY74=0,0,1)+IF(BA74=0,0,1)+IF(BC74=0,0,1)+IF(BE74=0,0,1)</f>
        <v>3</v>
      </c>
      <c r="K74" s="80">
        <f>IF(J74=0,"-",IF(J74&gt;8,E74/8,E74/J74))</f>
        <v>40</v>
      </c>
      <c r="L74" s="81">
        <f>IF(OR(H74=0,J74=0),"-",H74/J74)</f>
        <v>40</v>
      </c>
      <c r="M74" s="62"/>
      <c r="N74" s="31">
        <f>IF(M74&gt;0,VLOOKUP(M74,'Начисление очков'!$L$4:$M$68,2,FALSE),0)</f>
        <v>0</v>
      </c>
      <c r="O74" s="36"/>
      <c r="P74" s="28">
        <f>IF(O74&gt;0,VLOOKUP(O74,'Начисление очков'!$G$4:$H$68,2,FALSE),0)</f>
        <v>0</v>
      </c>
      <c r="Q74" s="33"/>
      <c r="R74" s="31">
        <f>VLOOKUP(Q74,'Начисление очков'!$V$4:$W$68,2,FALSE)</f>
        <v>0</v>
      </c>
      <c r="S74" s="36"/>
      <c r="T74" s="28">
        <f>VLOOKUP(S74,'Начисление очков'!$Q$4:$R$68,2,FALSE)</f>
        <v>0</v>
      </c>
      <c r="U74" s="36">
        <v>3</v>
      </c>
      <c r="V74" s="28">
        <f>VLOOKUP(U74,'Начисление очков'!$Q$4:$R$68,2,FALSE)</f>
        <v>90</v>
      </c>
      <c r="W74" s="33"/>
      <c r="X74" s="31">
        <f>VLOOKUP(W74,'Начисление очков'!$V$4:$W$68,2,FALSE)</f>
        <v>0</v>
      </c>
      <c r="Y74" s="36"/>
      <c r="Z74" s="28">
        <f>IF(Y74&gt;0,VLOOKUP(Y74,'Начисление очков'!$G$4:$H$68,2,FALSE),0)</f>
        <v>0</v>
      </c>
      <c r="AA74" s="56"/>
      <c r="AB74" s="57">
        <f>IF(AA74&gt;0,VLOOKUP(AA74,'Начисление очков'!$B$4:$C$68,2,FALSE),0)</f>
        <v>0</v>
      </c>
      <c r="AC74" s="36"/>
      <c r="AD74" s="28">
        <f>IF(AC74&gt;0,VLOOKUP(AC74,'Начисление очков'!$G$4:$H$68,2,FALSE),0)</f>
        <v>0</v>
      </c>
      <c r="AE74" s="33"/>
      <c r="AF74" s="31">
        <f>VLOOKUP(AE74,'Начисление очков'!$V$4:$W$68,2,FALSE)</f>
        <v>0</v>
      </c>
      <c r="AG74" s="52"/>
      <c r="AH74" s="6">
        <f>IF(AG74&gt;0,VLOOKUP(AG74,'Начисление очков'!$B$4:$C$68,2,FALSE),0)</f>
        <v>0</v>
      </c>
      <c r="AI74" s="46"/>
      <c r="AJ74" s="34">
        <f>IF(AI74&gt;0,VLOOKUP(AI74,'Начисление очков'!$B$4:$C$68,2,FALSE),0)</f>
        <v>0</v>
      </c>
      <c r="AK74" s="52"/>
      <c r="AL74" s="28">
        <f>VLOOKUP(AK74,'Начисление очков'!$V$4:$W$68,2,FALSE)</f>
        <v>0</v>
      </c>
      <c r="AM74" s="33">
        <v>32</v>
      </c>
      <c r="AN74" s="31">
        <f>IF(AM74&gt;0,VLOOKUP(AM74,'Начисление очков'!$G$4:$H$68,2,FALSE),0)</f>
        <v>18</v>
      </c>
      <c r="AO74" s="36"/>
      <c r="AP74" s="107">
        <f>VLOOKUP(AO74,'Начисление очков'!$L$4:$M$68,2,FALSE)</f>
        <v>0</v>
      </c>
      <c r="AQ74" s="33"/>
      <c r="AR74" s="31">
        <f>VLOOKUP(AQ74,'Начисление очков'!$G$4:$H$68,2,FALSE)</f>
        <v>0</v>
      </c>
      <c r="AS74" s="36">
        <v>24</v>
      </c>
      <c r="AT74" s="28">
        <f>VLOOKUP(AS74,'Начисление очков'!$L$4:$M$68,2,FALSE)</f>
        <v>12</v>
      </c>
      <c r="AU74" s="99"/>
      <c r="AV74" s="57">
        <f>VLOOKUP(AU74,'Начисление очков'!$Q$4:$R$68,2,FALSE)</f>
        <v>0</v>
      </c>
      <c r="AW74" s="36"/>
      <c r="AX74" s="28">
        <f>VLOOKUP(AW74,'Начисление очков'!$Q$4:$R$68,2,FALSE)</f>
        <v>0</v>
      </c>
      <c r="AY74" s="62"/>
      <c r="AZ74" s="31">
        <f>IF(AY74&gt;0,VLOOKUP(AY74,'Начисление очков'!$Q$4:$R$68,2,FALSE),0)</f>
        <v>0</v>
      </c>
      <c r="BA74" s="52"/>
      <c r="BB74" s="28">
        <f>VLOOKUP(BA74,'Начисление очков'!$L$4:$M$68,2,FALSE)</f>
        <v>0</v>
      </c>
      <c r="BC74" s="46"/>
      <c r="BD74" s="34">
        <f>IF(BC74&gt;0,VLOOKUP(BC74,'Начисление очков'!$B$4:$C$68,2,FALSE),0)</f>
        <v>0</v>
      </c>
      <c r="BE74" s="36"/>
      <c r="BF74" s="28">
        <f>IF(BE74&gt;0,VLOOKUP(BE74,'Начисление очков'!$G$4:$H$68,2,FALSE),0)</f>
        <v>0</v>
      </c>
      <c r="BG74" s="224"/>
      <c r="BH74" s="222">
        <f>IF(BG74&gt;0,VLOOKUP(BG74,'Начисление очков'!$L$4:$M$68,2,FALSE),0)</f>
        <v>0</v>
      </c>
      <c r="BI74" s="87">
        <v>120</v>
      </c>
      <c r="BJ74" s="88">
        <v>120</v>
      </c>
      <c r="BK74" s="88">
        <v>63</v>
      </c>
      <c r="BM74" s="24" t="e">
        <f>IF(#REF!=0,0,1)</f>
        <v>#REF!</v>
      </c>
    </row>
    <row r="75" spans="2:65" ht="15.9" customHeight="1" x14ac:dyDescent="0.3">
      <c r="B75" s="66" t="s">
        <v>74</v>
      </c>
      <c r="C75" s="67">
        <f>C74+1</f>
        <v>66</v>
      </c>
      <c r="D75" s="114">
        <f>IF(BK75=0," ",BK75-C75)</f>
        <v>0</v>
      </c>
      <c r="E75" s="65">
        <f>LARGE((N75,P75,R75,T75,V75,X75,Z75,AB75,AD75,AF75,AH75,AJ75,AL75,AN75,AP75,AR75,AT75,AV75,AX75,AZ75,BB75,BD75,BF75),1)+LARGE((N75,P75,R75,T75,V75,X75,Z75,AB75,AD75,AF75,AH75,AJ75,AL75,AN75,AP75,AR75,AT75,AV75,AX75,AZ75,BB75,BD75,BF75),2)+LARGE((N75,P75,R75,T75,V75,X75,Z75,AB75,AD75,AF75,AH75,AJ75,AL75,AN75,AP75,AR75,AT75,AV75,AX75,AZ75,BB75,BD75,BF75),3)+LARGE((N75,P75,R75,T75,V75,X75,Z75,AB75,AD75,AF75,AH75,AJ75,AL75,AN75,AP75,AR75,AT75,AV75,AX75,AZ75,BB75,BD75,BF75),4)+LARGE((N75,P75,R75,T75,V75,X75,Z75,AB75,AD75,AF75,AH75,AJ75,AL75,AN75,AP75,AR75,AT75,AV75,AX75,AZ75,BB75,BD75,BF75),5)+LARGE((N75,P75,R75,T75,V75,X75,Z75,AB75,AD75,AF75,AH75,AJ75,AL75,AN75,AP75,AR75,AT75,AV75,AX75,AZ75,BB75,BD75,BF75),6)+LARGE((N75,P75,R75,T75,V75,X75,Z75,AB75,AD75,AF75,AH75,AJ75,AL75,AN75,AP75,AR75,AT75,AV75,AX75,AZ75,BB75,BD75,BF75),7)+LARGE((N75,P75,R75,T75,V75,X75,Z75,AB75,AD75,AF75,AH75,AJ75,AL75,AN75,AP75,AR75,AT75,AV75,AX75,AZ75,BB75,BD75,BF75),8)</f>
        <v>119</v>
      </c>
      <c r="F75" s="74">
        <f>E75-BI75</f>
        <v>7</v>
      </c>
      <c r="G75" s="73" t="str">
        <f>IF(SUMIF(M75:BF75,"&lt;0")&lt;&gt;0,SUMIF(M75:BF75,"&lt;0")*(-1)," ")</f>
        <v xml:space="preserve"> </v>
      </c>
      <c r="H75" s="77">
        <f>N75+P75+R75+T75+V75+X75+Z75+AB75+AD75+AF75+AH75+AJ75+AL75+AN75+AP75+AR75+AT75+AV75+AX75+AZ75+BB75+BD75+BF75</f>
        <v>128</v>
      </c>
      <c r="I75" s="74">
        <f>H75-BJ75</f>
        <v>7</v>
      </c>
      <c r="J75" s="78">
        <f>IF(M75=0,0,1)+IF(O75=0,0,1)+IF(Q75=0,0,1)+IF(S75=0,0,1)+IF(U75=0,0,1)+IF(W75=0,0,1)+IF(Y75=0,0,1)+IF(AA75=0,0,1)+IF(AC75=0,0,1)+IF(AE75=0,0,1)+IF(AG75=0,0,1)+IF(AI75=0,0,1)+IF(AK75=0,0,1)+IF(AM75=0,0,1)+IF(AO75=0,0,1)+IF(AQ75=0,0,1)+IF(AU75=0,0,1)+IF(AS75=0,0,1)+IF(AU75=0,0,1)+IF(AW75=0,0,1)+IF(AY75=0,0,1)+IF(BA75=0,0,1)+IF(BC75=0,0,1)+IF(BE75=0,0,1)</f>
        <v>11</v>
      </c>
      <c r="K75" s="80">
        <f>IF(J75=0,"-",IF(J75&gt;8,E75/8,E75/J75))</f>
        <v>14.875</v>
      </c>
      <c r="L75" s="81">
        <f>IF(OR(H75=0,J75=0),"-",H75/J75)</f>
        <v>11.636363636363637</v>
      </c>
      <c r="M75" s="46">
        <v>24</v>
      </c>
      <c r="N75" s="31">
        <f>IF(M75&gt;0,VLOOKUP(M75,'Начисление очков'!$L$4:$M$68,2,FALSE),0)</f>
        <v>12</v>
      </c>
      <c r="O75" s="35">
        <v>32</v>
      </c>
      <c r="P75" s="28">
        <f>IF(O75&gt;0,VLOOKUP(O75,'Начисление очков'!$G$4:$H$68,2,FALSE),0)</f>
        <v>18</v>
      </c>
      <c r="Q75" s="34"/>
      <c r="R75" s="31">
        <f>VLOOKUP(Q75,'Начисление очков'!$V$4:$W$68,2,FALSE)</f>
        <v>0</v>
      </c>
      <c r="S75" s="35"/>
      <c r="T75" s="28">
        <f>VLOOKUP(S75,'Начисление очков'!$Q$4:$R$68,2,FALSE)</f>
        <v>0</v>
      </c>
      <c r="U75" s="35"/>
      <c r="V75" s="28">
        <f>VLOOKUP(U75,'Начисление очков'!$Q$4:$R$68,2,FALSE)</f>
        <v>0</v>
      </c>
      <c r="W75" s="34">
        <v>12</v>
      </c>
      <c r="X75" s="31">
        <f>VLOOKUP(W75,'Начисление очков'!$V$4:$W$68,2,FALSE)</f>
        <v>8</v>
      </c>
      <c r="Y75" s="35"/>
      <c r="Z75" s="28">
        <f>IF(Y75&gt;0,VLOOKUP(Y75,'Начисление очков'!$G$4:$H$68,2,FALSE),0)</f>
        <v>0</v>
      </c>
      <c r="AA75" s="56">
        <v>32</v>
      </c>
      <c r="AB75" s="57">
        <f>IF(AA75&gt;0,VLOOKUP(AA75,'Начисление очков'!$B$4:$C$68,2,FALSE),0)</f>
        <v>30</v>
      </c>
      <c r="AC75" s="35">
        <v>48</v>
      </c>
      <c r="AD75" s="28">
        <f>IF(AC75&gt;0,VLOOKUP(AC75,'Начисление очков'!$G$4:$H$68,2,FALSE),0)</f>
        <v>2</v>
      </c>
      <c r="AE75" s="34">
        <v>24</v>
      </c>
      <c r="AF75" s="31">
        <f>VLOOKUP(AE75,'Начисление очков'!$V$4:$W$68,2,FALSE)</f>
        <v>4</v>
      </c>
      <c r="AG75" s="6"/>
      <c r="AH75" s="6">
        <f>IF(AG75&gt;0,VLOOKUP(AG75,'Начисление очков'!$B$4:$C$68,2,FALSE),0)</f>
        <v>0</v>
      </c>
      <c r="AI75" s="46">
        <v>48</v>
      </c>
      <c r="AJ75" s="34">
        <f>IF(AI75&gt;0,VLOOKUP(AI75,'Начисление очков'!$B$4:$C$68,2,FALSE),0)</f>
        <v>10</v>
      </c>
      <c r="AK75" s="6"/>
      <c r="AL75" s="28">
        <f>VLOOKUP(AK75,'Начисление очков'!$V$4:$W$68,2,FALSE)</f>
        <v>0</v>
      </c>
      <c r="AM75" s="34"/>
      <c r="AN75" s="31">
        <f>IF(AM75&gt;0,VLOOKUP(AM75,'Начисление очков'!$G$4:$H$68,2,FALSE),0)</f>
        <v>0</v>
      </c>
      <c r="AO75" s="35"/>
      <c r="AP75" s="107">
        <f>VLOOKUP(AO75,'Начисление очков'!$L$4:$M$68,2,FALSE)</f>
        <v>0</v>
      </c>
      <c r="AQ75" s="34"/>
      <c r="AR75" s="31">
        <f>VLOOKUP(AQ75,'Начисление очков'!$G$4:$H$68,2,FALSE)</f>
        <v>0</v>
      </c>
      <c r="AS75" s="35">
        <v>40</v>
      </c>
      <c r="AT75" s="28">
        <f>VLOOKUP(AS75,'Начисление очков'!$L$4:$M$68,2,FALSE)</f>
        <v>3</v>
      </c>
      <c r="AU75" s="56"/>
      <c r="AV75" s="57">
        <f>VLOOKUP(AU75,'Начисление очков'!$Q$4:$R$68,2,FALSE)</f>
        <v>0</v>
      </c>
      <c r="AW75" s="35">
        <v>32</v>
      </c>
      <c r="AX75" s="28">
        <f>VLOOKUP(AW75,'Начисление очков'!$Q$4:$R$68,2,FALSE)</f>
        <v>6</v>
      </c>
      <c r="AY75" s="46"/>
      <c r="AZ75" s="31">
        <f>IF(AY75&gt;0,VLOOKUP(AY75,'Начисление очков'!$Q$4:$R$68,2,FALSE),0)</f>
        <v>0</v>
      </c>
      <c r="BA75" s="6">
        <v>36</v>
      </c>
      <c r="BB75" s="28">
        <f>VLOOKUP(BA75,'Начисление очков'!$L$4:$M$68,2,FALSE)</f>
        <v>5</v>
      </c>
      <c r="BC75" s="46">
        <v>32</v>
      </c>
      <c r="BD75" s="34">
        <f>IF(BC75&gt;0,VLOOKUP(BC75,'Начисление очков'!$B$4:$C$68,2,FALSE),0)</f>
        <v>30</v>
      </c>
      <c r="BE75" s="35"/>
      <c r="BF75" s="28">
        <f>IF(BE75&gt;0,VLOOKUP(BE75,'Начисление очков'!$G$4:$H$68,2,FALSE),0)</f>
        <v>0</v>
      </c>
      <c r="BG75" s="223">
        <v>36</v>
      </c>
      <c r="BH75" s="222">
        <f>IF(BG75&gt;0,VLOOKUP(BG75,'Начисление очков'!$L$4:$M$68,2,FALSE),0)</f>
        <v>5</v>
      </c>
      <c r="BI75" s="87">
        <v>112</v>
      </c>
      <c r="BJ75" s="88">
        <v>121</v>
      </c>
      <c r="BK75" s="88">
        <v>66</v>
      </c>
      <c r="BM75" s="24" t="e">
        <f>IF(#REF!=0,0,1)</f>
        <v>#REF!</v>
      </c>
    </row>
    <row r="76" spans="2:65" ht="15.9" customHeight="1" x14ac:dyDescent="0.3">
      <c r="B76" s="66" t="s">
        <v>75</v>
      </c>
      <c r="C76" s="67">
        <f>C75+1</f>
        <v>67</v>
      </c>
      <c r="D76" s="114">
        <f>IF(BK76=0," ",BK76-C76)</f>
        <v>-16</v>
      </c>
      <c r="E76" s="65">
        <f>LARGE((N76,P76,R76,T76,V76,X76,Z76,AB76,AD76,AF76,AH76,AJ76,AL76,AN76,AP76,AR76,AT76,AV76,AX76,AZ76,BB76,BD76,BF76),1)+LARGE((N76,P76,R76,T76,V76,X76,Z76,AB76,AD76,AF76,AH76,AJ76,AL76,AN76,AP76,AR76,AT76,AV76,AX76,AZ76,BB76,BD76,BF76),2)+LARGE((N76,P76,R76,T76,V76,X76,Z76,AB76,AD76,AF76,AH76,AJ76,AL76,AN76,AP76,AR76,AT76,AV76,AX76,AZ76,BB76,BD76,BF76),3)+LARGE((N76,P76,R76,T76,V76,X76,Z76,AB76,AD76,AF76,AH76,AJ76,AL76,AN76,AP76,AR76,AT76,AV76,AX76,AZ76,BB76,BD76,BF76),4)+LARGE((N76,P76,R76,T76,V76,X76,Z76,AB76,AD76,AF76,AH76,AJ76,AL76,AN76,AP76,AR76,AT76,AV76,AX76,AZ76,BB76,BD76,BF76),5)+LARGE((N76,P76,R76,T76,V76,X76,Z76,AB76,AD76,AF76,AH76,AJ76,AL76,AN76,AP76,AR76,AT76,AV76,AX76,AZ76,BB76,BD76,BF76),6)+LARGE((N76,P76,R76,T76,V76,X76,Z76,AB76,AD76,AF76,AH76,AJ76,AL76,AN76,AP76,AR76,AT76,AV76,AX76,AZ76,BB76,BD76,BF76),7)+LARGE((N76,P76,R76,T76,V76,X76,Z76,AB76,AD76,AF76,AH76,AJ76,AL76,AN76,AP76,AR76,AT76,AV76,AX76,AZ76,BB76,BD76,BF76),8)</f>
        <v>115</v>
      </c>
      <c r="F76" s="74">
        <f>E76-BI76</f>
        <v>-45</v>
      </c>
      <c r="G76" s="73" t="str">
        <f>IF(SUMIF(M76:BF76,"&lt;0")&lt;&gt;0,SUMIF(M76:BF76,"&lt;0")*(-1)," ")</f>
        <v xml:space="preserve"> </v>
      </c>
      <c r="H76" s="77">
        <f>N76+P76+R76+T76+V76+X76+Z76+AB76+AD76+AF76+AH76+AJ76+AL76+AN76+AP76+AR76+AT76+AV76+AX76+AZ76+BB76+BD76+BF76</f>
        <v>115</v>
      </c>
      <c r="I76" s="74">
        <f>H76-BJ76</f>
        <v>-45</v>
      </c>
      <c r="J76" s="78">
        <f>IF(M76=0,0,1)+IF(O76=0,0,1)+IF(Q76=0,0,1)+IF(S76=0,0,1)+IF(U76=0,0,1)+IF(W76=0,0,1)+IF(Y76=0,0,1)+IF(AA76=0,0,1)+IF(AC76=0,0,1)+IF(AE76=0,0,1)+IF(AG76=0,0,1)+IF(AI76=0,0,1)+IF(AK76=0,0,1)+IF(AM76=0,0,1)+IF(AO76=0,0,1)+IF(AQ76=0,0,1)+IF(AU76=0,0,1)+IF(AS76=0,0,1)+IF(AU76=0,0,1)+IF(AW76=0,0,1)+IF(AY76=0,0,1)+IF(BA76=0,0,1)+IF(BC76=0,0,1)+IF(BE76=0,0,1)</f>
        <v>4</v>
      </c>
      <c r="K76" s="80">
        <f>IF(J76=0,"-",IF(J76&gt;8,E76/8,E76/J76))</f>
        <v>28.75</v>
      </c>
      <c r="L76" s="81">
        <f>IF(OR(H76=0,J76=0),"-",H76/J76)</f>
        <v>28.75</v>
      </c>
      <c r="M76" s="46"/>
      <c r="N76" s="31">
        <f>IF(M76&gt;0,VLOOKUP(M76,'Начисление очков'!$L$4:$M$68,2,FALSE),0)</f>
        <v>0</v>
      </c>
      <c r="O76" s="35"/>
      <c r="P76" s="28">
        <f>IF(O76&gt;0,VLOOKUP(O76,'Начисление очков'!$G$4:$H$68,2,FALSE),0)</f>
        <v>0</v>
      </c>
      <c r="Q76" s="34"/>
      <c r="R76" s="31">
        <f>VLOOKUP(Q76,'Начисление очков'!$V$4:$W$68,2,FALSE)</f>
        <v>0</v>
      </c>
      <c r="S76" s="35"/>
      <c r="T76" s="28">
        <f>VLOOKUP(S76,'Начисление очков'!$Q$4:$R$68,2,FALSE)</f>
        <v>0</v>
      </c>
      <c r="U76" s="35"/>
      <c r="V76" s="28">
        <f>VLOOKUP(U76,'Начисление очков'!$Q$4:$R$68,2,FALSE)</f>
        <v>0</v>
      </c>
      <c r="W76" s="34"/>
      <c r="X76" s="31">
        <f>VLOOKUP(W76,'Начисление очков'!$V$4:$W$68,2,FALSE)</f>
        <v>0</v>
      </c>
      <c r="Y76" s="35"/>
      <c r="Z76" s="28">
        <f>IF(Y76&gt;0,VLOOKUP(Y76,'Начисление очков'!$G$4:$H$68,2,FALSE),0)</f>
        <v>0</v>
      </c>
      <c r="AA76" s="56"/>
      <c r="AB76" s="57">
        <f>IF(AA76&gt;0,VLOOKUP(AA76,'Начисление очков'!$B$4:$C$68,2,FALSE),0)</f>
        <v>0</v>
      </c>
      <c r="AC76" s="35">
        <v>18</v>
      </c>
      <c r="AD76" s="28">
        <f>IF(AC76&gt;0,VLOOKUP(AC76,'Начисление очков'!$G$4:$H$68,2,FALSE),0)</f>
        <v>38</v>
      </c>
      <c r="AE76" s="34"/>
      <c r="AF76" s="31">
        <f>VLOOKUP(AE76,'Начисление очков'!$V$4:$W$68,2,FALSE)</f>
        <v>0</v>
      </c>
      <c r="AG76" s="6"/>
      <c r="AH76" s="6">
        <f>IF(AG76&gt;0,VLOOKUP(AG76,'Начисление очков'!$B$4:$C$68,2,FALSE),0)</f>
        <v>0</v>
      </c>
      <c r="AI76" s="46"/>
      <c r="AJ76" s="34">
        <f>IF(AI76&gt;0,VLOOKUP(AI76,'Начисление очков'!$B$4:$C$68,2,FALSE),0)</f>
        <v>0</v>
      </c>
      <c r="AK76" s="6"/>
      <c r="AL76" s="28">
        <f>VLOOKUP(AK76,'Начисление очков'!$V$4:$W$68,2,FALSE)</f>
        <v>0</v>
      </c>
      <c r="AM76" s="34">
        <v>16</v>
      </c>
      <c r="AN76" s="31">
        <f>IF(AM76&gt;0,VLOOKUP(AM76,'Начисление очков'!$G$4:$H$68,2,FALSE),0)</f>
        <v>55</v>
      </c>
      <c r="AO76" s="35">
        <v>20</v>
      </c>
      <c r="AP76" s="107">
        <f>VLOOKUP(AO76,'Начисление очков'!$L$4:$M$68,2,FALSE)</f>
        <v>16</v>
      </c>
      <c r="AQ76" s="34"/>
      <c r="AR76" s="31">
        <f>VLOOKUP(AQ76,'Начисление очков'!$G$4:$H$68,2,FALSE)</f>
        <v>0</v>
      </c>
      <c r="AS76" s="35"/>
      <c r="AT76" s="28">
        <f>VLOOKUP(AS76,'Начисление очков'!$L$4:$M$68,2,FALSE)</f>
        <v>0</v>
      </c>
      <c r="AU76" s="56"/>
      <c r="AV76" s="57">
        <f>VLOOKUP(AU76,'Начисление очков'!$Q$4:$R$68,2,FALSE)</f>
        <v>0</v>
      </c>
      <c r="AW76" s="35"/>
      <c r="AX76" s="28">
        <f>VLOOKUP(AW76,'Начисление очков'!$Q$4:$R$68,2,FALSE)</f>
        <v>0</v>
      </c>
      <c r="AY76" s="46">
        <v>32</v>
      </c>
      <c r="AZ76" s="31">
        <f>IF(AY76&gt;0,VLOOKUP(AY76,'Начисление очков'!$Q$4:$R$68,2,FALSE),0)</f>
        <v>6</v>
      </c>
      <c r="BA76" s="6"/>
      <c r="BB76" s="28">
        <v>0</v>
      </c>
      <c r="BC76" s="46"/>
      <c r="BD76" s="34">
        <f>IF(BC76&gt;0,VLOOKUP(BC76,'Начисление очков'!$B$4:$C$68,2,FALSE),0)</f>
        <v>0</v>
      </c>
      <c r="BE76" s="35"/>
      <c r="BF76" s="28">
        <f>IF(BE76&gt;0,VLOOKUP(BE76,'Начисление очков'!$G$4:$H$68,2,FALSE),0)</f>
        <v>0</v>
      </c>
      <c r="BG76" s="223">
        <v>10</v>
      </c>
      <c r="BH76" s="222">
        <f>IF(BG76&gt;0,VLOOKUP(BG76,'Начисление очков'!$L$4:$M$68,2,FALSE),0)</f>
        <v>45</v>
      </c>
      <c r="BI76" s="87">
        <v>160</v>
      </c>
      <c r="BJ76" s="88">
        <v>160</v>
      </c>
      <c r="BK76" s="88">
        <v>51</v>
      </c>
      <c r="BM76" s="24" t="e">
        <f>IF(#REF!=0,0,1)</f>
        <v>#REF!</v>
      </c>
    </row>
    <row r="77" spans="2:65" ht="15.9" customHeight="1" x14ac:dyDescent="0.3">
      <c r="B77" s="66" t="s">
        <v>207</v>
      </c>
      <c r="C77" s="67">
        <f>C76+1</f>
        <v>68</v>
      </c>
      <c r="D77" s="114">
        <f>IF(BK77=0," ",BK77-C77)</f>
        <v>-1</v>
      </c>
      <c r="E77" s="65">
        <f>LARGE((N77,P77,R77,T77,V77,X77,Z77,AB77,AD77,AF77,AH77,AJ77,AL77,AN77,AP77,AR77,AT77,AV77,AX77,AZ77,BB77,BD77,BF77),1)+LARGE((N77,P77,R77,T77,V77,X77,Z77,AB77,AD77,AF77,AH77,AJ77,AL77,AN77,AP77,AR77,AT77,AV77,AX77,AZ77,BB77,BD77,BF77),2)+LARGE((N77,P77,R77,T77,V77,X77,Z77,AB77,AD77,AF77,AH77,AJ77,AL77,AN77,AP77,AR77,AT77,AV77,AX77,AZ77,BB77,BD77,BF77),3)+LARGE((N77,P77,R77,T77,V77,X77,Z77,AB77,AD77,AF77,AH77,AJ77,AL77,AN77,AP77,AR77,AT77,AV77,AX77,AZ77,BB77,BD77,BF77),4)+LARGE((N77,P77,R77,T77,V77,X77,Z77,AB77,AD77,AF77,AH77,AJ77,AL77,AN77,AP77,AR77,AT77,AV77,AX77,AZ77,BB77,BD77,BF77),5)+LARGE((N77,P77,R77,T77,V77,X77,Z77,AB77,AD77,AF77,AH77,AJ77,AL77,AN77,AP77,AR77,AT77,AV77,AX77,AZ77,BB77,BD77,BF77),6)+LARGE((N77,P77,R77,T77,V77,X77,Z77,AB77,AD77,AF77,AH77,AJ77,AL77,AN77,AP77,AR77,AT77,AV77,AX77,AZ77,BB77,BD77,BF77),7)+LARGE((N77,P77,R77,T77,V77,X77,Z77,AB77,AD77,AF77,AH77,AJ77,AL77,AN77,AP77,AR77,AT77,AV77,AX77,AZ77,BB77,BD77,BF77),8)</f>
        <v>108</v>
      </c>
      <c r="F77" s="74">
        <f>E77-BI77</f>
        <v>0</v>
      </c>
      <c r="G77" s="73" t="str">
        <f>IF(SUMIF(M77:BF77,"&lt;0")&lt;&gt;0,SUMIF(M77:BF77,"&lt;0")*(-1)," ")</f>
        <v xml:space="preserve"> </v>
      </c>
      <c r="H77" s="77">
        <f>N77+P77+R77+T77+V77+X77+Z77+AB77+AD77+AF77+AH77+AJ77+AL77+AN77+AP77+AR77+AT77+AV77+AX77+AZ77+BB77+BD77+BF77</f>
        <v>111</v>
      </c>
      <c r="I77" s="74">
        <f>H77-BJ77</f>
        <v>0</v>
      </c>
      <c r="J77" s="78">
        <f>IF(M77=0,0,1)+IF(O77=0,0,1)+IF(Q77=0,0,1)+IF(S77=0,0,1)+IF(U77=0,0,1)+IF(W77=0,0,1)+IF(Y77=0,0,1)+IF(AA77=0,0,1)+IF(AC77=0,0,1)+IF(AE77=0,0,1)+IF(AG77=0,0,1)+IF(AI77=0,0,1)+IF(AK77=0,0,1)+IF(AM77=0,0,1)+IF(AO77=0,0,1)+IF(AQ77=0,0,1)+IF(AU77=0,0,1)+IF(AS77=0,0,1)+IF(AU77=0,0,1)+IF(AW77=0,0,1)+IF(AY77=0,0,1)+IF(BA77=0,0,1)+IF(BC77=0,0,1)+IF(BE77=0,0,1)</f>
        <v>11</v>
      </c>
      <c r="K77" s="80">
        <f>IF(J77=0,"-",IF(J77&gt;8,E77/8,E77/J77))</f>
        <v>13.5</v>
      </c>
      <c r="L77" s="81">
        <f>IF(OR(H77=0,J77=0),"-",H77/J77)</f>
        <v>10.090909090909092</v>
      </c>
      <c r="M77" s="46"/>
      <c r="N77" s="31">
        <f>IF(M77&gt;0,VLOOKUP(M77,'Начисление очков'!$L$4:$M$68,2,FALSE),0)</f>
        <v>0</v>
      </c>
      <c r="O77" s="35">
        <v>32</v>
      </c>
      <c r="P77" s="28">
        <f>IF(O77&gt;0,VLOOKUP(O77,'Начисление очков'!$G$4:$H$68,2,FALSE),0)</f>
        <v>18</v>
      </c>
      <c r="Q77" s="34">
        <v>16</v>
      </c>
      <c r="R77" s="31">
        <f>VLOOKUP(Q77,'Начисление очков'!$V$4:$W$68,2,FALSE)</f>
        <v>7</v>
      </c>
      <c r="S77" s="35"/>
      <c r="T77" s="28">
        <f>VLOOKUP(S77,'Начисление очков'!$Q$4:$R$68,2,FALSE)</f>
        <v>0</v>
      </c>
      <c r="U77" s="35"/>
      <c r="V77" s="28">
        <f>VLOOKUP(U77,'Начисление очков'!$Q$4:$R$68,2,FALSE)</f>
        <v>0</v>
      </c>
      <c r="W77" s="34">
        <v>16</v>
      </c>
      <c r="X77" s="31">
        <f>VLOOKUP(W77,'Начисление очков'!$V$4:$W$68,2,FALSE)</f>
        <v>7</v>
      </c>
      <c r="Y77" s="35">
        <v>40</v>
      </c>
      <c r="Z77" s="28">
        <f>IF(Y77&gt;0,VLOOKUP(Y77,'Начисление очков'!$G$4:$H$68,2,FALSE),0)</f>
        <v>3</v>
      </c>
      <c r="AA77" s="56">
        <v>40</v>
      </c>
      <c r="AB77" s="57">
        <f>IF(AA77&gt;0,VLOOKUP(AA77,'Начисление очков'!$B$4:$C$68,2,FALSE),0)</f>
        <v>14</v>
      </c>
      <c r="AC77" s="35">
        <v>64</v>
      </c>
      <c r="AD77" s="28">
        <f>IF(AC77&gt;0,VLOOKUP(AC77,'Начисление очков'!$G$4:$H$68,2,FALSE),0)</f>
        <v>1</v>
      </c>
      <c r="AE77" s="34">
        <v>16</v>
      </c>
      <c r="AF77" s="31">
        <f>VLOOKUP(AE77,'Начисление очков'!$V$4:$W$68,2,FALSE)</f>
        <v>7</v>
      </c>
      <c r="AG77" s="6">
        <v>32</v>
      </c>
      <c r="AH77" s="6">
        <f>IF(AG77&gt;0,VLOOKUP(AG77,'Начисление очков'!$B$4:$C$68,2,FALSE),0)</f>
        <v>30</v>
      </c>
      <c r="AI77" s="46"/>
      <c r="AJ77" s="34">
        <f>IF(AI77&gt;0,VLOOKUP(AI77,'Начисление очков'!$B$4:$C$68,2,FALSE),0)</f>
        <v>0</v>
      </c>
      <c r="AK77" s="6"/>
      <c r="AL77" s="28">
        <f>VLOOKUP(AK77,'Начисление очков'!$V$4:$W$68,2,FALSE)</f>
        <v>0</v>
      </c>
      <c r="AM77" s="34"/>
      <c r="AN77" s="31">
        <f>IF(AM77&gt;0,VLOOKUP(AM77,'Начисление очков'!$G$4:$H$68,2,FALSE),0)</f>
        <v>0</v>
      </c>
      <c r="AO77" s="35">
        <v>18</v>
      </c>
      <c r="AP77" s="107">
        <f>VLOOKUP(AO77,'Начисление очков'!$L$4:$M$68,2,FALSE)</f>
        <v>22</v>
      </c>
      <c r="AQ77" s="34"/>
      <c r="AR77" s="31">
        <f>VLOOKUP(AQ77,'Начисление очков'!$G$4:$H$68,2,FALSE)</f>
        <v>0</v>
      </c>
      <c r="AS77" s="35">
        <v>64</v>
      </c>
      <c r="AT77" s="28">
        <f>VLOOKUP(AS77,'Начисление очков'!$L$4:$M$68,2,FALSE)</f>
        <v>1</v>
      </c>
      <c r="AU77" s="56"/>
      <c r="AV77" s="57">
        <f>VLOOKUP(AU77,'Начисление очков'!$Q$4:$R$68,2,FALSE)</f>
        <v>0</v>
      </c>
      <c r="AW77" s="35"/>
      <c r="AX77" s="28">
        <f>VLOOKUP(AW77,'Начисление очков'!$Q$4:$R$68,2,FALSE)</f>
        <v>0</v>
      </c>
      <c r="AY77" s="46">
        <v>44</v>
      </c>
      <c r="AZ77" s="31">
        <f>IF(AY77&gt;0,VLOOKUP(AY77,'Начисление очков'!$Q$4:$R$68,2,FALSE),0)</f>
        <v>1</v>
      </c>
      <c r="BA77" s="6"/>
      <c r="BB77" s="28">
        <f>VLOOKUP(BA77,'Начисление очков'!$L$4:$M$68,2,FALSE)</f>
        <v>0</v>
      </c>
      <c r="BC77" s="46"/>
      <c r="BD77" s="34">
        <f>IF(BC77&gt;0,VLOOKUP(BC77,'Начисление очков'!$B$4:$C$68,2,FALSE),0)</f>
        <v>0</v>
      </c>
      <c r="BE77" s="35"/>
      <c r="BF77" s="28">
        <f>IF(BE77&gt;0,VLOOKUP(BE77,'Начисление очков'!$G$4:$H$68,2,FALSE),0)</f>
        <v>0</v>
      </c>
      <c r="BG77" s="223"/>
      <c r="BH77" s="222">
        <f>IF(BG77&gt;0,VLOOKUP(BG77,'Начисление очков'!$L$4:$M$68,2,FALSE),0)</f>
        <v>0</v>
      </c>
      <c r="BI77" s="87">
        <v>108</v>
      </c>
      <c r="BJ77" s="88">
        <v>111</v>
      </c>
      <c r="BK77" s="88">
        <v>67</v>
      </c>
      <c r="BM77" s="24" t="e">
        <f>IF(#REF!=0,0,1)</f>
        <v>#REF!</v>
      </c>
    </row>
    <row r="78" spans="2:65" ht="15.9" customHeight="1" x14ac:dyDescent="0.3">
      <c r="B78" s="66" t="s">
        <v>13</v>
      </c>
      <c r="C78" s="67">
        <f>C77+1</f>
        <v>69</v>
      </c>
      <c r="D78" s="114">
        <f>IF(BK78=0," ",BK78-C78)</f>
        <v>-1</v>
      </c>
      <c r="E78" s="65">
        <f>LARGE((N78,P78,R78,T78,V78,X78,Z78,AB78,AD78,AF78,AH78,AJ78,AL78,AN78,AP78,AR78,AT78,AV78,AX78,AZ78,BB78,BD78,BF78),1)+LARGE((N78,P78,R78,T78,V78,X78,Z78,AB78,AD78,AF78,AH78,AJ78,AL78,AN78,AP78,AR78,AT78,AV78,AX78,AZ78,BB78,BD78,BF78),2)+LARGE((N78,P78,R78,T78,V78,X78,Z78,AB78,AD78,AF78,AH78,AJ78,AL78,AN78,AP78,AR78,AT78,AV78,AX78,AZ78,BB78,BD78,BF78),3)+LARGE((N78,P78,R78,T78,V78,X78,Z78,AB78,AD78,AF78,AH78,AJ78,AL78,AN78,AP78,AR78,AT78,AV78,AX78,AZ78,BB78,BD78,BF78),4)+LARGE((N78,P78,R78,T78,V78,X78,Z78,AB78,AD78,AF78,AH78,AJ78,AL78,AN78,AP78,AR78,AT78,AV78,AX78,AZ78,BB78,BD78,BF78),5)+LARGE((N78,P78,R78,T78,V78,X78,Z78,AB78,AD78,AF78,AH78,AJ78,AL78,AN78,AP78,AR78,AT78,AV78,AX78,AZ78,BB78,BD78,BF78),6)+LARGE((N78,P78,R78,T78,V78,X78,Z78,AB78,AD78,AF78,AH78,AJ78,AL78,AN78,AP78,AR78,AT78,AV78,AX78,AZ78,BB78,BD78,BF78),7)+LARGE((N78,P78,R78,T78,V78,X78,Z78,AB78,AD78,AF78,AH78,AJ78,AL78,AN78,AP78,AR78,AT78,AV78,AX78,AZ78,BB78,BD78,BF78),8)</f>
        <v>104</v>
      </c>
      <c r="F78" s="74">
        <f>E78-BI78</f>
        <v>0</v>
      </c>
      <c r="G78" s="73" t="str">
        <f>IF(SUMIF(M78:BF78,"&lt;0")&lt;&gt;0,SUMIF(M78:BF78,"&lt;0")*(-1)," ")</f>
        <v xml:space="preserve"> </v>
      </c>
      <c r="H78" s="77">
        <f>N78+P78+R78+T78+V78+X78+Z78+AB78+AD78+AF78+AH78+AJ78+AL78+AN78+AP78+AR78+AT78+AV78+AX78+AZ78+BB78+BD78+BF78</f>
        <v>104</v>
      </c>
      <c r="I78" s="74">
        <f>H78-BJ78</f>
        <v>0</v>
      </c>
      <c r="J78" s="78">
        <f>IF(M78=0,0,1)+IF(O78=0,0,1)+IF(Q78=0,0,1)+IF(S78=0,0,1)+IF(U78=0,0,1)+IF(W78=0,0,1)+IF(Y78=0,0,1)+IF(AA78=0,0,1)+IF(AC78=0,0,1)+IF(AE78=0,0,1)+IF(AG78=0,0,1)+IF(AI78=0,0,1)+IF(AK78=0,0,1)+IF(AM78=0,0,1)+IF(AO78=0,0,1)+IF(AQ78=0,0,1)+IF(AU78=0,0,1)+IF(AS78=0,0,1)+IF(AU78=0,0,1)+IF(AW78=0,0,1)+IF(AY78=0,0,1)+IF(BA78=0,0,1)+IF(BC78=0,0,1)+IF(BE78=0,0,1)</f>
        <v>8</v>
      </c>
      <c r="K78" s="80">
        <f>IF(J78=0,"-",IF(J78&gt;8,E78/8,E78/J78))</f>
        <v>13</v>
      </c>
      <c r="L78" s="81">
        <f>IF(OR(H78=0,J78=0),"-",H78/J78)</f>
        <v>13</v>
      </c>
      <c r="M78" s="46"/>
      <c r="N78" s="31">
        <f>IF(M78&gt;0,VLOOKUP(M78,'Начисление очков'!$L$4:$M$68,2,FALSE),0)</f>
        <v>0</v>
      </c>
      <c r="O78" s="35"/>
      <c r="P78" s="28">
        <f>IF(O78&gt;0,VLOOKUP(O78,'Начисление очков'!$G$4:$H$68,2,FALSE),0)</f>
        <v>0</v>
      </c>
      <c r="Q78" s="34"/>
      <c r="R78" s="31">
        <f>VLOOKUP(Q78,'Начисление очков'!$V$4:$W$68,2,FALSE)</f>
        <v>0</v>
      </c>
      <c r="S78" s="35"/>
      <c r="T78" s="28">
        <f>VLOOKUP(S78,'Начисление очков'!$Q$4:$R$68,2,FALSE)</f>
        <v>0</v>
      </c>
      <c r="U78" s="35">
        <v>12</v>
      </c>
      <c r="V78" s="28">
        <f>VLOOKUP(U78,'Начисление очков'!$Q$4:$R$68,2,FALSE)</f>
        <v>23</v>
      </c>
      <c r="W78" s="34"/>
      <c r="X78" s="31">
        <f>VLOOKUP(W78,'Начисление очков'!$V$4:$W$68,2,FALSE)</f>
        <v>0</v>
      </c>
      <c r="Y78" s="35"/>
      <c r="Z78" s="28">
        <f>IF(Y78&gt;0,VLOOKUP(Y78,'Начисление очков'!$G$4:$H$68,2,FALSE),0)</f>
        <v>0</v>
      </c>
      <c r="AA78" s="56">
        <v>24</v>
      </c>
      <c r="AB78" s="57">
        <f>IF(AA78&gt;0,VLOOKUP(AA78,'Начисление очков'!$B$4:$C$68,2,FALSE),0)</f>
        <v>35</v>
      </c>
      <c r="AC78" s="35">
        <v>40</v>
      </c>
      <c r="AD78" s="28">
        <f>IF(AC78&gt;0,VLOOKUP(AC78,'Начисление очков'!$G$4:$H$68,2,FALSE),0)</f>
        <v>3</v>
      </c>
      <c r="AE78" s="34"/>
      <c r="AF78" s="31">
        <f>VLOOKUP(AE78,'Начисление очков'!$V$4:$W$68,2,FALSE)</f>
        <v>0</v>
      </c>
      <c r="AG78" s="6"/>
      <c r="AH78" s="6">
        <f>IF(AG78&gt;0,VLOOKUP(AG78,'Начисление очков'!$B$4:$C$68,2,FALSE),0)</f>
        <v>0</v>
      </c>
      <c r="AI78" s="46">
        <v>44</v>
      </c>
      <c r="AJ78" s="34">
        <f>IF(AI78&gt;0,VLOOKUP(AI78,'Начисление очков'!$B$4:$C$68,2,FALSE),0)</f>
        <v>12</v>
      </c>
      <c r="AK78" s="6"/>
      <c r="AL78" s="28">
        <f>VLOOKUP(AK78,'Начисление очков'!$V$4:$W$68,2,FALSE)</f>
        <v>0</v>
      </c>
      <c r="AM78" s="34"/>
      <c r="AN78" s="31">
        <f>IF(AM78&gt;0,VLOOKUP(AM78,'Начисление очков'!$G$4:$H$68,2,FALSE),0)</f>
        <v>0</v>
      </c>
      <c r="AO78" s="35"/>
      <c r="AP78" s="107">
        <f>VLOOKUP(AO78,'Начисление очков'!$L$4:$M$68,2,FALSE)</f>
        <v>0</v>
      </c>
      <c r="AQ78" s="34"/>
      <c r="AR78" s="31">
        <f>VLOOKUP(AQ78,'Начисление очков'!$G$4:$H$68,2,FALSE)</f>
        <v>0</v>
      </c>
      <c r="AS78" s="35">
        <v>24</v>
      </c>
      <c r="AT78" s="28">
        <f>VLOOKUP(AS78,'Начисление очков'!$L$4:$M$68,2,FALSE)</f>
        <v>12</v>
      </c>
      <c r="AU78" s="56">
        <v>20</v>
      </c>
      <c r="AV78" s="57">
        <f>VLOOKUP(AU78,'Начисление очков'!$Q$4:$R$68,2,FALSE)</f>
        <v>9</v>
      </c>
      <c r="AW78" s="35"/>
      <c r="AX78" s="28">
        <f>VLOOKUP(AW78,'Начисление очков'!$Q$4:$R$68,2,FALSE)</f>
        <v>0</v>
      </c>
      <c r="AY78" s="46"/>
      <c r="AZ78" s="31">
        <f>IF(AY78&gt;0,VLOOKUP(AY78,'Начисление очков'!$Q$4:$R$68,2,FALSE),0)</f>
        <v>0</v>
      </c>
      <c r="BA78" s="6">
        <v>32</v>
      </c>
      <c r="BB78" s="28">
        <f>VLOOKUP(BA78,'Начисление очков'!$L$4:$M$68,2,FALSE)</f>
        <v>10</v>
      </c>
      <c r="BC78" s="46"/>
      <c r="BD78" s="34">
        <f>IF(BC78&gt;0,VLOOKUP(BC78,'Начисление очков'!$B$4:$C$68,2,FALSE),0)</f>
        <v>0</v>
      </c>
      <c r="BE78" s="35"/>
      <c r="BF78" s="28">
        <f>IF(BE78&gt;0,VLOOKUP(BE78,'Начисление очков'!$G$4:$H$68,2,FALSE),0)</f>
        <v>0</v>
      </c>
      <c r="BG78" s="223"/>
      <c r="BH78" s="222">
        <f>IF(BG78&gt;0,VLOOKUP(BG78,'Начисление очков'!$L$4:$M$68,2,FALSE),0)</f>
        <v>0</v>
      </c>
      <c r="BI78" s="87">
        <v>104</v>
      </c>
      <c r="BJ78" s="88">
        <v>104</v>
      </c>
      <c r="BK78" s="88">
        <v>68</v>
      </c>
      <c r="BM78" s="24" t="e">
        <f>IF(#REF!=0,0,1)</f>
        <v>#REF!</v>
      </c>
    </row>
    <row r="79" spans="2:65" ht="15.9" customHeight="1" x14ac:dyDescent="0.3">
      <c r="B79" s="66" t="s">
        <v>130</v>
      </c>
      <c r="C79" s="67">
        <f>C78+1</f>
        <v>70</v>
      </c>
      <c r="D79" s="114">
        <f>IF(BK79=0," ",BK79-C79)</f>
        <v>-1</v>
      </c>
      <c r="E79" s="65">
        <f>LARGE((N79,P79,R79,T79,V79,X79,Z79,AB79,AD79,AF79,AH79,AJ79,AL79,AN79,AP79,AR79,AT79,AV79,AX79,AZ79,BB79,BD79,BF79),1)+LARGE((N79,P79,R79,T79,V79,X79,Z79,AB79,AD79,AF79,AH79,AJ79,AL79,AN79,AP79,AR79,AT79,AV79,AX79,AZ79,BB79,BD79,BF79),2)+LARGE((N79,P79,R79,T79,V79,X79,Z79,AB79,AD79,AF79,AH79,AJ79,AL79,AN79,AP79,AR79,AT79,AV79,AX79,AZ79,BB79,BD79,BF79),3)+LARGE((N79,P79,R79,T79,V79,X79,Z79,AB79,AD79,AF79,AH79,AJ79,AL79,AN79,AP79,AR79,AT79,AV79,AX79,AZ79,BB79,BD79,BF79),4)+LARGE((N79,P79,R79,T79,V79,X79,Z79,AB79,AD79,AF79,AH79,AJ79,AL79,AN79,AP79,AR79,AT79,AV79,AX79,AZ79,BB79,BD79,BF79),5)+LARGE((N79,P79,R79,T79,V79,X79,Z79,AB79,AD79,AF79,AH79,AJ79,AL79,AN79,AP79,AR79,AT79,AV79,AX79,AZ79,BB79,BD79,BF79),6)+LARGE((N79,P79,R79,T79,V79,X79,Z79,AB79,AD79,AF79,AH79,AJ79,AL79,AN79,AP79,AR79,AT79,AV79,AX79,AZ79,BB79,BD79,BF79),7)+LARGE((N79,P79,R79,T79,V79,X79,Z79,AB79,AD79,AF79,AH79,AJ79,AL79,AN79,AP79,AR79,AT79,AV79,AX79,AZ79,BB79,BD79,BF79),8)</f>
        <v>103</v>
      </c>
      <c r="F79" s="74">
        <f>E79-BI79</f>
        <v>0</v>
      </c>
      <c r="G79" s="73" t="str">
        <f>IF(SUMIF(M79:BF79,"&lt;0")&lt;&gt;0,SUMIF(M79:BF79,"&lt;0")*(-1)," ")</f>
        <v xml:space="preserve"> </v>
      </c>
      <c r="H79" s="77">
        <f>N79+P79+R79+T79+V79+X79+Z79+AB79+AD79+AF79+AH79+AJ79+AL79+AN79+AP79+AR79+AT79+AV79+AX79+AZ79+BB79+BD79+BF79</f>
        <v>103</v>
      </c>
      <c r="I79" s="74">
        <f>H79-BJ79</f>
        <v>0</v>
      </c>
      <c r="J79" s="78">
        <f>IF(M79=0,0,1)+IF(O79=0,0,1)+IF(Q79=0,0,1)+IF(S79=0,0,1)+IF(U79=0,0,1)+IF(W79=0,0,1)+IF(Y79=0,0,1)+IF(AA79=0,0,1)+IF(AC79=0,0,1)+IF(AE79=0,0,1)+IF(AG79=0,0,1)+IF(AI79=0,0,1)+IF(AK79=0,0,1)+IF(AM79=0,0,1)+IF(AO79=0,0,1)+IF(AQ79=0,0,1)+IF(AU79=0,0,1)+IF(AS79=0,0,1)+IF(AU79=0,0,1)+IF(AW79=0,0,1)+IF(AY79=0,0,1)+IF(BA79=0,0,1)+IF(BC79=0,0,1)+IF(BE79=0,0,1)</f>
        <v>4</v>
      </c>
      <c r="K79" s="80">
        <f>IF(J79=0,"-",IF(J79&gt;8,E79/8,E79/J79))</f>
        <v>25.75</v>
      </c>
      <c r="L79" s="81">
        <f>IF(OR(H79=0,J79=0),"-",H79/J79)</f>
        <v>25.75</v>
      </c>
      <c r="M79" s="46"/>
      <c r="N79" s="31">
        <f>IF(M79&gt;0,VLOOKUP(M79,'Начисление очков'!$L$4:$M$68,2,FALSE),0)</f>
        <v>0</v>
      </c>
      <c r="O79" s="35"/>
      <c r="P79" s="28">
        <f>IF(O79&gt;0,VLOOKUP(O79,'Начисление очков'!$G$4:$H$68,2,FALSE),0)</f>
        <v>0</v>
      </c>
      <c r="Q79" s="34"/>
      <c r="R79" s="31">
        <f>VLOOKUP(Q79,'Начисление очков'!$V$4:$W$68,2,FALSE)</f>
        <v>0</v>
      </c>
      <c r="S79" s="35"/>
      <c r="T79" s="28">
        <f>VLOOKUP(S79,'Начисление очков'!$Q$4:$R$68,2,FALSE)</f>
        <v>0</v>
      </c>
      <c r="U79" s="35"/>
      <c r="V79" s="28">
        <f>VLOOKUP(U79,'Начисление очков'!$Q$4:$R$68,2,FALSE)</f>
        <v>0</v>
      </c>
      <c r="W79" s="34"/>
      <c r="X79" s="31">
        <f>VLOOKUP(W79,'Начисление очков'!$V$4:$W$68,2,FALSE)</f>
        <v>0</v>
      </c>
      <c r="Y79" s="35"/>
      <c r="Z79" s="28">
        <f>IF(Y79&gt;0,VLOOKUP(Y79,'Начисление очков'!$G$4:$H$68,2,FALSE),0)</f>
        <v>0</v>
      </c>
      <c r="AA79" s="56">
        <v>32</v>
      </c>
      <c r="AB79" s="57">
        <f>IF(AA79&gt;0,VLOOKUP(AA79,'Начисление очков'!$B$4:$C$68,2,FALSE),0)</f>
        <v>30</v>
      </c>
      <c r="AC79" s="35"/>
      <c r="AD79" s="28">
        <f>IF(AC79&gt;0,VLOOKUP(AC79,'Начисление очков'!$G$4:$H$68,2,FALSE),0)</f>
        <v>0</v>
      </c>
      <c r="AE79" s="34"/>
      <c r="AF79" s="31">
        <f>VLOOKUP(AE79,'Начисление очков'!$V$4:$W$68,2,FALSE)</f>
        <v>0</v>
      </c>
      <c r="AG79" s="6">
        <v>20</v>
      </c>
      <c r="AH79" s="6">
        <f>IF(AG79&gt;0,VLOOKUP(AG79,'Начисление очков'!$B$4:$C$68,2,FALSE),0)</f>
        <v>45</v>
      </c>
      <c r="AI79" s="46"/>
      <c r="AJ79" s="34">
        <f>IF(AI79&gt;0,VLOOKUP(AI79,'Начисление очков'!$B$4:$C$68,2,FALSE),0)</f>
        <v>0</v>
      </c>
      <c r="AK79" s="6"/>
      <c r="AL79" s="28">
        <f>VLOOKUP(AK79,'Начисление очков'!$V$4:$W$68,2,FALSE)</f>
        <v>0</v>
      </c>
      <c r="AM79" s="34">
        <v>20</v>
      </c>
      <c r="AN79" s="31">
        <f>IF(AM79&gt;0,VLOOKUP(AM79,'Начисление очков'!$G$4:$H$68,2,FALSE),0)</f>
        <v>27</v>
      </c>
      <c r="AO79" s="35"/>
      <c r="AP79" s="107">
        <f>VLOOKUP(AO79,'Начисление очков'!$L$4:$M$68,2,FALSE)</f>
        <v>0</v>
      </c>
      <c r="AQ79" s="34"/>
      <c r="AR79" s="31">
        <f>VLOOKUP(AQ79,'Начисление очков'!$G$4:$H$68,2,FALSE)</f>
        <v>0</v>
      </c>
      <c r="AS79" s="35"/>
      <c r="AT79" s="28">
        <f>VLOOKUP(AS79,'Начисление очков'!$L$4:$M$68,2,FALSE)</f>
        <v>0</v>
      </c>
      <c r="AU79" s="56"/>
      <c r="AV79" s="57">
        <f>VLOOKUP(AU79,'Начисление очков'!$Q$4:$R$68,2,FALSE)</f>
        <v>0</v>
      </c>
      <c r="AW79" s="35"/>
      <c r="AX79" s="28">
        <f>VLOOKUP(AW79,'Начисление очков'!$Q$4:$R$68,2,FALSE)</f>
        <v>0</v>
      </c>
      <c r="AY79" s="46">
        <v>44</v>
      </c>
      <c r="AZ79" s="31">
        <f>IF(AY79&gt;0,VLOOKUP(AY79,'Начисление очков'!$Q$4:$R$68,2,FALSE),0)</f>
        <v>1</v>
      </c>
      <c r="BA79" s="6"/>
      <c r="BB79" s="28">
        <f>VLOOKUP(BA79,'Начисление очков'!$L$4:$M$68,2,FALSE)</f>
        <v>0</v>
      </c>
      <c r="BC79" s="46"/>
      <c r="BD79" s="34">
        <f>IF(BC79&gt;0,VLOOKUP(BC79,'Начисление очков'!$B$4:$C$68,2,FALSE),0)</f>
        <v>0</v>
      </c>
      <c r="BE79" s="35"/>
      <c r="BF79" s="28">
        <f>IF(BE79&gt;0,VLOOKUP(BE79,'Начисление очков'!$G$4:$H$68,2,FALSE),0)</f>
        <v>0</v>
      </c>
      <c r="BG79" s="223"/>
      <c r="BH79" s="222">
        <f>IF(BG79&gt;0,VLOOKUP(BG79,'Начисление очков'!$L$4:$M$68,2,FALSE),0)</f>
        <v>0</v>
      </c>
      <c r="BI79" s="87">
        <v>103</v>
      </c>
      <c r="BJ79" s="88">
        <v>103</v>
      </c>
      <c r="BK79" s="88">
        <v>69</v>
      </c>
      <c r="BM79" s="24" t="e">
        <f>IF(#REF!=0,0,1)</f>
        <v>#REF!</v>
      </c>
    </row>
    <row r="80" spans="2:65" ht="15.9" customHeight="1" x14ac:dyDescent="0.3">
      <c r="B80" s="66" t="s">
        <v>47</v>
      </c>
      <c r="C80" s="67">
        <f>C79+1</f>
        <v>71</v>
      </c>
      <c r="D80" s="114">
        <f>IF(BK80=0," ",BK80-C80)</f>
        <v>-7</v>
      </c>
      <c r="E80" s="65">
        <f>LARGE((N80,P80,R80,T80,V80,X80,Z80,AB80,AD80,AF80,AH80,AJ80,AL80,AN80,AP80,AR80,AT80,AV80,AX80,AZ80,BB80,BD80,BF80),1)+LARGE((N80,P80,R80,T80,V80,X80,Z80,AB80,AD80,AF80,AH80,AJ80,AL80,AN80,AP80,AR80,AT80,AV80,AX80,AZ80,BB80,BD80,BF80),2)+LARGE((N80,P80,R80,T80,V80,X80,Z80,AB80,AD80,AF80,AH80,AJ80,AL80,AN80,AP80,AR80,AT80,AV80,AX80,AZ80,BB80,BD80,BF80),3)+LARGE((N80,P80,R80,T80,V80,X80,Z80,AB80,AD80,AF80,AH80,AJ80,AL80,AN80,AP80,AR80,AT80,AV80,AX80,AZ80,BB80,BD80,BF80),4)+LARGE((N80,P80,R80,T80,V80,X80,Z80,AB80,AD80,AF80,AH80,AJ80,AL80,AN80,AP80,AR80,AT80,AV80,AX80,AZ80,BB80,BD80,BF80),5)+LARGE((N80,P80,R80,T80,V80,X80,Z80,AB80,AD80,AF80,AH80,AJ80,AL80,AN80,AP80,AR80,AT80,AV80,AX80,AZ80,BB80,BD80,BF80),6)+LARGE((N80,P80,R80,T80,V80,X80,Z80,AB80,AD80,AF80,AH80,AJ80,AL80,AN80,AP80,AR80,AT80,AV80,AX80,AZ80,BB80,BD80,BF80),7)+LARGE((N80,P80,R80,T80,V80,X80,Z80,AB80,AD80,AF80,AH80,AJ80,AL80,AN80,AP80,AR80,AT80,AV80,AX80,AZ80,BB80,BD80,BF80),8)</f>
        <v>99</v>
      </c>
      <c r="F80" s="74">
        <f>E80-BI80</f>
        <v>-16</v>
      </c>
      <c r="G80" s="73" t="str">
        <f>IF(SUMIF(M80:BF80,"&lt;0")&lt;&gt;0,SUMIF(M80:BF80,"&lt;0")*(-1)," ")</f>
        <v xml:space="preserve"> </v>
      </c>
      <c r="H80" s="77">
        <f>N80+P80+R80+T80+V80+X80+Z80+AB80+AD80+AF80+AH80+AJ80+AL80+AN80+AP80+AR80+AT80+AV80+AX80+AZ80+BB80+BD80+BF80</f>
        <v>99</v>
      </c>
      <c r="I80" s="74">
        <f>H80-BJ80</f>
        <v>-16</v>
      </c>
      <c r="J80" s="78">
        <f>IF(M80=0,0,1)+IF(O80=0,0,1)+IF(Q80=0,0,1)+IF(S80=0,0,1)+IF(U80=0,0,1)+IF(W80=0,0,1)+IF(Y80=0,0,1)+IF(AA80=0,0,1)+IF(AC80=0,0,1)+IF(AE80=0,0,1)+IF(AG80=0,0,1)+IF(AI80=0,0,1)+IF(AK80=0,0,1)+IF(AM80=0,0,1)+IF(AO80=0,0,1)+IF(AQ80=0,0,1)+IF(AU80=0,0,1)+IF(AS80=0,0,1)+IF(AU80=0,0,1)+IF(AW80=0,0,1)+IF(AY80=0,0,1)+IF(BA80=0,0,1)+IF(BC80=0,0,1)+IF(BE80=0,0,1)</f>
        <v>4</v>
      </c>
      <c r="K80" s="80">
        <f>IF(J80=0,"-",IF(J80&gt;8,E80/8,E80/J80))</f>
        <v>24.75</v>
      </c>
      <c r="L80" s="81">
        <f>IF(OR(H80=0,J80=0),"-",H80/J80)</f>
        <v>24.75</v>
      </c>
      <c r="M80" s="62">
        <v>20</v>
      </c>
      <c r="N80" s="31">
        <f>IF(M80&gt;0,VLOOKUP(M80,'Начисление очков'!$L$4:$M$68,2,FALSE),0)</f>
        <v>16</v>
      </c>
      <c r="O80" s="36"/>
      <c r="P80" s="28">
        <f>IF(O80&gt;0,VLOOKUP(O80,'Начисление очков'!$G$4:$H$68,2,FALSE),0)</f>
        <v>0</v>
      </c>
      <c r="Q80" s="33">
        <v>3</v>
      </c>
      <c r="R80" s="31">
        <f>VLOOKUP(Q80,'Начисление очков'!$V$4:$W$68,2,FALSE)</f>
        <v>20</v>
      </c>
      <c r="S80" s="36"/>
      <c r="T80" s="28">
        <f>VLOOKUP(S80,'Начисление очков'!$Q$4:$R$68,2,FALSE)</f>
        <v>0</v>
      </c>
      <c r="U80" s="36"/>
      <c r="V80" s="28">
        <f>VLOOKUP(U80,'Начисление очков'!$Q$4:$R$68,2,FALSE)</f>
        <v>0</v>
      </c>
      <c r="W80" s="33"/>
      <c r="X80" s="31">
        <f>VLOOKUP(W80,'Начисление очков'!$V$4:$W$68,2,FALSE)</f>
        <v>0</v>
      </c>
      <c r="Y80" s="36"/>
      <c r="Z80" s="28">
        <f>IF(Y80&gt;0,VLOOKUP(Y80,'Начисление очков'!$G$4:$H$68,2,FALSE),0)</f>
        <v>0</v>
      </c>
      <c r="AA80" s="56"/>
      <c r="AB80" s="57">
        <f>IF(AA80&gt;0,VLOOKUP(AA80,'Начисление очков'!$B$4:$C$68,2,FALSE),0)</f>
        <v>0</v>
      </c>
      <c r="AC80" s="36">
        <v>33</v>
      </c>
      <c r="AD80" s="28">
        <f>IF(AC80&gt;0,VLOOKUP(AC80,'Начисление очков'!$G$4:$H$68,2,FALSE),0)</f>
        <v>18</v>
      </c>
      <c r="AE80" s="33"/>
      <c r="AF80" s="31">
        <f>VLOOKUP(AE80,'Начисление очков'!$V$4:$W$68,2,FALSE)</f>
        <v>0</v>
      </c>
      <c r="AG80" s="52"/>
      <c r="AH80" s="6">
        <f>IF(AG80&gt;0,VLOOKUP(AG80,'Начисление очков'!$B$4:$C$68,2,FALSE),0)</f>
        <v>0</v>
      </c>
      <c r="AI80" s="46">
        <v>20</v>
      </c>
      <c r="AJ80" s="34">
        <f>IF(AI80&gt;0,VLOOKUP(AI80,'Начисление очков'!$B$4:$C$68,2,FALSE),0)</f>
        <v>45</v>
      </c>
      <c r="AK80" s="52"/>
      <c r="AL80" s="28">
        <f>VLOOKUP(AK80,'Начисление очков'!$V$4:$W$68,2,FALSE)</f>
        <v>0</v>
      </c>
      <c r="AM80" s="33"/>
      <c r="AN80" s="31">
        <f>IF(AM80&gt;0,VLOOKUP(AM80,'Начисление очков'!$G$4:$H$68,2,FALSE),0)</f>
        <v>0</v>
      </c>
      <c r="AO80" s="36"/>
      <c r="AP80" s="107">
        <f>VLOOKUP(AO80,'Начисление очков'!$L$4:$M$68,2,FALSE)</f>
        <v>0</v>
      </c>
      <c r="AQ80" s="33"/>
      <c r="AR80" s="31">
        <f>VLOOKUP(AQ80,'Начисление очков'!$G$4:$H$68,2,FALSE)</f>
        <v>0</v>
      </c>
      <c r="AS80" s="36"/>
      <c r="AT80" s="28">
        <f>VLOOKUP(AS80,'Начисление очков'!$L$4:$M$68,2,FALSE)</f>
        <v>0</v>
      </c>
      <c r="AU80" s="99"/>
      <c r="AV80" s="57">
        <f>VLOOKUP(AU80,'Начисление очков'!$Q$4:$R$68,2,FALSE)</f>
        <v>0</v>
      </c>
      <c r="AW80" s="36"/>
      <c r="AX80" s="28">
        <f>VLOOKUP(AW80,'Начисление очков'!$Q$4:$R$68,2,FALSE)</f>
        <v>0</v>
      </c>
      <c r="AY80" s="62"/>
      <c r="AZ80" s="31">
        <f>IF(AY80&gt;0,VLOOKUP(AY80,'Начисление очков'!$Q$4:$R$68,2,FALSE),0)</f>
        <v>0</v>
      </c>
      <c r="BA80" s="52"/>
      <c r="BB80" s="28">
        <f>VLOOKUP(BA80,'Начисление очков'!$L$4:$M$68,2,FALSE)</f>
        <v>0</v>
      </c>
      <c r="BC80" s="46"/>
      <c r="BD80" s="34">
        <f>IF(BC80&gt;0,VLOOKUP(BC80,'Начисление очков'!$B$4:$C$68,2,FALSE),0)</f>
        <v>0</v>
      </c>
      <c r="BE80" s="36"/>
      <c r="BF80" s="28">
        <f>IF(BE80&gt;0,VLOOKUP(BE80,'Начисление очков'!$G$4:$H$68,2,FALSE),0)</f>
        <v>0</v>
      </c>
      <c r="BG80" s="224">
        <v>16</v>
      </c>
      <c r="BH80" s="222">
        <f>IF(BG80&gt;0,VLOOKUP(BG80,'Начисление очков'!$L$4:$M$68,2,FALSE),0)</f>
        <v>32</v>
      </c>
      <c r="BI80" s="87">
        <v>115</v>
      </c>
      <c r="BJ80" s="88">
        <v>115</v>
      </c>
      <c r="BK80" s="88">
        <v>64</v>
      </c>
      <c r="BM80" s="24" t="e">
        <f>IF(#REF!=0,0,1)</f>
        <v>#REF!</v>
      </c>
    </row>
    <row r="81" spans="2:65" ht="15.9" customHeight="1" x14ac:dyDescent="0.3">
      <c r="B81" s="66" t="s">
        <v>164</v>
      </c>
      <c r="C81" s="67">
        <f>C80+1</f>
        <v>72</v>
      </c>
      <c r="D81" s="114">
        <f>IF(BK81=0," ",BK81-C81)</f>
        <v>-2</v>
      </c>
      <c r="E81" s="65">
        <f>LARGE((N81,P81,R81,T81,V81,X81,Z81,AB81,AD81,AF81,AH81,AJ81,AL81,AN81,AP81,AR81,AT81,AV81,AX81,AZ81,BB81,BD81,BF81),1)+LARGE((N81,P81,R81,T81,V81,X81,Z81,AB81,AD81,AF81,AH81,AJ81,AL81,AN81,AP81,AR81,AT81,AV81,AX81,AZ81,BB81,BD81,BF81),2)+LARGE((N81,P81,R81,T81,V81,X81,Z81,AB81,AD81,AF81,AH81,AJ81,AL81,AN81,AP81,AR81,AT81,AV81,AX81,AZ81,BB81,BD81,BF81),3)+LARGE((N81,P81,R81,T81,V81,X81,Z81,AB81,AD81,AF81,AH81,AJ81,AL81,AN81,AP81,AR81,AT81,AV81,AX81,AZ81,BB81,BD81,BF81),4)+LARGE((N81,P81,R81,T81,V81,X81,Z81,AB81,AD81,AF81,AH81,AJ81,AL81,AN81,AP81,AR81,AT81,AV81,AX81,AZ81,BB81,BD81,BF81),5)+LARGE((N81,P81,R81,T81,V81,X81,Z81,AB81,AD81,AF81,AH81,AJ81,AL81,AN81,AP81,AR81,AT81,AV81,AX81,AZ81,BB81,BD81,BF81),6)+LARGE((N81,P81,R81,T81,V81,X81,Z81,AB81,AD81,AF81,AH81,AJ81,AL81,AN81,AP81,AR81,AT81,AV81,AX81,AZ81,BB81,BD81,BF81),7)+LARGE((N81,P81,R81,T81,V81,X81,Z81,AB81,AD81,AF81,AH81,AJ81,AL81,AN81,AP81,AR81,AT81,AV81,AX81,AZ81,BB81,BD81,BF81),8)</f>
        <v>95</v>
      </c>
      <c r="F81" s="74">
        <f>E81-BI81</f>
        <v>0</v>
      </c>
      <c r="G81" s="73" t="str">
        <f>IF(SUMIF(M81:BF81,"&lt;0")&lt;&gt;0,SUMIF(M81:BF81,"&lt;0")*(-1)," ")</f>
        <v xml:space="preserve"> </v>
      </c>
      <c r="H81" s="77">
        <f>N81+P81+R81+T81+V81+X81+Z81+AB81+AD81+AF81+AH81+AJ81+AL81+AN81+AP81+AR81+AT81+AV81+AX81+AZ81+BB81+BD81+BF81</f>
        <v>95</v>
      </c>
      <c r="I81" s="74">
        <f>H81-BJ81</f>
        <v>0</v>
      </c>
      <c r="J81" s="78">
        <f>IF(M81=0,0,1)+IF(O81=0,0,1)+IF(Q81=0,0,1)+IF(S81=0,0,1)+IF(U81=0,0,1)+IF(W81=0,0,1)+IF(Y81=0,0,1)+IF(AA81=0,0,1)+IF(AC81=0,0,1)+IF(AE81=0,0,1)+IF(AG81=0,0,1)+IF(AI81=0,0,1)+IF(AK81=0,0,1)+IF(AM81=0,0,1)+IF(AO81=0,0,1)+IF(AQ81=0,0,1)+IF(AU81=0,0,1)+IF(AS81=0,0,1)+IF(AU81=0,0,1)+IF(AW81=0,0,1)+IF(AY81=0,0,1)+IF(BA81=0,0,1)+IF(BC81=0,0,1)+IF(BE81=0,0,1)</f>
        <v>4</v>
      </c>
      <c r="K81" s="80">
        <f>IF(J81=0,"-",IF(J81&gt;8,E81/8,E81/J81))</f>
        <v>23.75</v>
      </c>
      <c r="L81" s="81">
        <f>IF(OR(H81=0,J81=0),"-",H81/J81)</f>
        <v>23.75</v>
      </c>
      <c r="M81" s="46"/>
      <c r="N81" s="31">
        <f>IF(M81&gt;0,VLOOKUP(M81,'Начисление очков'!$L$4:$M$68,2,FALSE),0)</f>
        <v>0</v>
      </c>
      <c r="O81" s="35"/>
      <c r="P81" s="28">
        <f>IF(O81&gt;0,VLOOKUP(O81,'Начисление очков'!$G$4:$H$68,2,FALSE),0)</f>
        <v>0</v>
      </c>
      <c r="Q81" s="34"/>
      <c r="R81" s="31">
        <f>VLOOKUP(Q81,'Начисление очков'!$V$4:$W$68,2,FALSE)</f>
        <v>0</v>
      </c>
      <c r="S81" s="35"/>
      <c r="T81" s="28">
        <f>VLOOKUP(S81,'Начисление очков'!$Q$4:$R$68,2,FALSE)</f>
        <v>0</v>
      </c>
      <c r="U81" s="35"/>
      <c r="V81" s="28">
        <f>VLOOKUP(U81,'Начисление очков'!$Q$4:$R$68,2,FALSE)</f>
        <v>0</v>
      </c>
      <c r="W81" s="34"/>
      <c r="X81" s="31">
        <f>VLOOKUP(W81,'Начисление очков'!$V$4:$W$68,2,FALSE)</f>
        <v>0</v>
      </c>
      <c r="Y81" s="35">
        <v>36</v>
      </c>
      <c r="Z81" s="28">
        <f>IF(Y81&gt;0,VLOOKUP(Y81,'Начисление очков'!$G$4:$H$68,2,FALSE),0)</f>
        <v>8</v>
      </c>
      <c r="AA81" s="56"/>
      <c r="AB81" s="57">
        <f>IF(AA81&gt;0,VLOOKUP(AA81,'Начисление очков'!$B$4:$C$68,2,FALSE),0)</f>
        <v>0</v>
      </c>
      <c r="AC81" s="35"/>
      <c r="AD81" s="28">
        <f>IF(AC81&gt;0,VLOOKUP(AC81,'Начисление очков'!$G$4:$H$68,2,FALSE),0)</f>
        <v>0</v>
      </c>
      <c r="AE81" s="34">
        <v>1</v>
      </c>
      <c r="AF81" s="31">
        <f>VLOOKUP(AE81,'Начисление очков'!$V$4:$W$68,2,FALSE)</f>
        <v>50</v>
      </c>
      <c r="AG81" s="6"/>
      <c r="AH81" s="6">
        <f>IF(AG81&gt;0,VLOOKUP(AG81,'Начисление очков'!$B$4:$C$68,2,FALSE),0)</f>
        <v>0</v>
      </c>
      <c r="AI81" s="46"/>
      <c r="AJ81" s="34">
        <f>IF(AI81&gt;0,VLOOKUP(AI81,'Начисление очков'!$B$4:$C$68,2,FALSE),0)</f>
        <v>0</v>
      </c>
      <c r="AK81" s="6">
        <v>9</v>
      </c>
      <c r="AL81" s="28">
        <f>VLOOKUP(AK81,'Начисление очков'!$V$4:$W$68,2,FALSE)</f>
        <v>10</v>
      </c>
      <c r="AM81" s="34"/>
      <c r="AN81" s="31">
        <f>IF(AM81&gt;0,VLOOKUP(AM81,'Начисление очков'!$G$4:$H$68,2,FALSE),0)</f>
        <v>0</v>
      </c>
      <c r="AO81" s="35"/>
      <c r="AP81" s="107">
        <f>VLOOKUP(AO81,'Начисление очков'!$L$4:$M$68,2,FALSE)</f>
        <v>0</v>
      </c>
      <c r="AQ81" s="34">
        <v>20</v>
      </c>
      <c r="AR81" s="31">
        <f>VLOOKUP(AQ81,'Начисление очков'!$G$4:$H$68,2,FALSE)</f>
        <v>27</v>
      </c>
      <c r="AS81" s="35"/>
      <c r="AT81" s="28">
        <f>VLOOKUP(AS81,'Начисление очков'!$L$4:$M$68,2,FALSE)</f>
        <v>0</v>
      </c>
      <c r="AU81" s="56"/>
      <c r="AV81" s="57">
        <f>VLOOKUP(AU81,'Начисление очков'!$Q$4:$R$68,2,FALSE)</f>
        <v>0</v>
      </c>
      <c r="AW81" s="35"/>
      <c r="AX81" s="28">
        <f>VLOOKUP(AW81,'Начисление очков'!$Q$4:$R$68,2,FALSE)</f>
        <v>0</v>
      </c>
      <c r="AY81" s="46"/>
      <c r="AZ81" s="31">
        <f>IF(AY81&gt;0,VLOOKUP(AY81,'Начисление очков'!$Q$4:$R$68,2,FALSE),0)</f>
        <v>0</v>
      </c>
      <c r="BA81" s="6"/>
      <c r="BB81" s="28">
        <f>VLOOKUP(BA81,'Начисление очков'!$L$4:$M$68,2,FALSE)</f>
        <v>0</v>
      </c>
      <c r="BC81" s="46"/>
      <c r="BD81" s="34">
        <f>IF(BC81&gt;0,VLOOKUP(BC81,'Начисление очков'!$B$4:$C$68,2,FALSE),0)</f>
        <v>0</v>
      </c>
      <c r="BE81" s="35"/>
      <c r="BF81" s="28">
        <f>IF(BE81&gt;0,VLOOKUP(BE81,'Начисление очков'!$G$4:$H$68,2,FALSE),0)</f>
        <v>0</v>
      </c>
      <c r="BG81" s="223"/>
      <c r="BH81" s="222">
        <f>IF(BG81&gt;0,VLOOKUP(BG81,'Начисление очков'!$L$4:$M$68,2,FALSE),0)</f>
        <v>0</v>
      </c>
      <c r="BI81" s="87">
        <v>95</v>
      </c>
      <c r="BJ81" s="88">
        <v>95</v>
      </c>
      <c r="BK81" s="88">
        <v>70</v>
      </c>
      <c r="BM81" s="24" t="e">
        <f>IF(#REF!=0,0,1)</f>
        <v>#REF!</v>
      </c>
    </row>
    <row r="82" spans="2:65" ht="15.9" customHeight="1" x14ac:dyDescent="0.3">
      <c r="B82" s="66" t="s">
        <v>99</v>
      </c>
      <c r="C82" s="67">
        <f>C81+1</f>
        <v>73</v>
      </c>
      <c r="D82" s="114">
        <f>IF(BK82=0," ",BK82-C82)</f>
        <v>-1</v>
      </c>
      <c r="E82" s="65">
        <f>LARGE((N82,P82,R82,T82,V82,X82,Z82,AB82,AD82,AF82,AH82,AJ82,AL82,AN82,AP82,AR82,AT82,AV82,AX82,AZ82,BB82,BD82,BF82),1)+LARGE((N82,P82,R82,T82,V82,X82,Z82,AB82,AD82,AF82,AH82,AJ82,AL82,AN82,AP82,AR82,AT82,AV82,AX82,AZ82,BB82,BD82,BF82),2)+LARGE((N82,P82,R82,T82,V82,X82,Z82,AB82,AD82,AF82,AH82,AJ82,AL82,AN82,AP82,AR82,AT82,AV82,AX82,AZ82,BB82,BD82,BF82),3)+LARGE((N82,P82,R82,T82,V82,X82,Z82,AB82,AD82,AF82,AH82,AJ82,AL82,AN82,AP82,AR82,AT82,AV82,AX82,AZ82,BB82,BD82,BF82),4)+LARGE((N82,P82,R82,T82,V82,X82,Z82,AB82,AD82,AF82,AH82,AJ82,AL82,AN82,AP82,AR82,AT82,AV82,AX82,AZ82,BB82,BD82,BF82),5)+LARGE((N82,P82,R82,T82,V82,X82,Z82,AB82,AD82,AF82,AH82,AJ82,AL82,AN82,AP82,AR82,AT82,AV82,AX82,AZ82,BB82,BD82,BF82),6)+LARGE((N82,P82,R82,T82,V82,X82,Z82,AB82,AD82,AF82,AH82,AJ82,AL82,AN82,AP82,AR82,AT82,AV82,AX82,AZ82,BB82,BD82,BF82),7)+LARGE((N82,P82,R82,T82,V82,X82,Z82,AB82,AD82,AF82,AH82,AJ82,AL82,AN82,AP82,AR82,AT82,AV82,AX82,AZ82,BB82,BD82,BF82),8)</f>
        <v>91</v>
      </c>
      <c r="F82" s="74">
        <f>E82-BI82</f>
        <v>0</v>
      </c>
      <c r="G82" s="73" t="str">
        <f>IF(SUMIF(M82:BF82,"&lt;0")&lt;&gt;0,SUMIF(M82:BF82,"&lt;0")*(-1)," ")</f>
        <v xml:space="preserve"> </v>
      </c>
      <c r="H82" s="77">
        <f>N82+P82+R82+T82+V82+X82+Z82+AB82+AD82+AF82+AH82+AJ82+AL82+AN82+AP82+AR82+AT82+AV82+AX82+AZ82+BB82+BD82+BF82</f>
        <v>91</v>
      </c>
      <c r="I82" s="74">
        <f>H82-BJ82</f>
        <v>0</v>
      </c>
      <c r="J82" s="78">
        <f>IF(M82=0,0,1)+IF(O82=0,0,1)+IF(Q82=0,0,1)+IF(S82=0,0,1)+IF(U82=0,0,1)+IF(W82=0,0,1)+IF(Y82=0,0,1)+IF(AA82=0,0,1)+IF(AC82=0,0,1)+IF(AE82=0,0,1)+IF(AG82=0,0,1)+IF(AI82=0,0,1)+IF(AK82=0,0,1)+IF(AM82=0,0,1)+IF(AO82=0,0,1)+IF(AQ82=0,0,1)+IF(AU82=0,0,1)+IF(AS82=0,0,1)+IF(AU82=0,0,1)+IF(AW82=0,0,1)+IF(AY82=0,0,1)+IF(BA82=0,0,1)+IF(BC82=0,0,1)+IF(BE82=0,0,1)</f>
        <v>3</v>
      </c>
      <c r="K82" s="80">
        <f>IF(J82=0,"-",IF(J82&gt;8,E82/8,E82/J82))</f>
        <v>30.333333333333332</v>
      </c>
      <c r="L82" s="81">
        <f>IF(OR(H82=0,J82=0),"-",H82/J82)</f>
        <v>30.333333333333332</v>
      </c>
      <c r="M82" s="46"/>
      <c r="N82" s="31">
        <f>IF(M82&gt;0,VLOOKUP(M82,'Начисление очков'!$L$4:$M$68,2,FALSE),0)</f>
        <v>0</v>
      </c>
      <c r="O82" s="35"/>
      <c r="P82" s="28">
        <f>IF(O82&gt;0,VLOOKUP(O82,'Начисление очков'!$G$4:$H$68,2,FALSE),0)</f>
        <v>0</v>
      </c>
      <c r="Q82" s="34"/>
      <c r="R82" s="31">
        <f>VLOOKUP(Q82,'Начисление очков'!$V$4:$W$68,2,FALSE)</f>
        <v>0</v>
      </c>
      <c r="S82" s="35"/>
      <c r="T82" s="28">
        <f>VLOOKUP(S82,'Начисление очков'!$Q$4:$R$68,2,FALSE)</f>
        <v>0</v>
      </c>
      <c r="U82" s="35">
        <v>4</v>
      </c>
      <c r="V82" s="28">
        <f>VLOOKUP(U82,'Начисление очков'!$Q$4:$R$68,2,FALSE)</f>
        <v>77</v>
      </c>
      <c r="W82" s="34"/>
      <c r="X82" s="31">
        <f>VLOOKUP(W82,'Начисление очков'!$V$4:$W$68,2,FALSE)</f>
        <v>0</v>
      </c>
      <c r="Y82" s="35"/>
      <c r="Z82" s="28">
        <f>IF(Y82&gt;0,VLOOKUP(Y82,'Начисление очков'!$G$4:$H$68,2,FALSE),0)</f>
        <v>0</v>
      </c>
      <c r="AA82" s="56"/>
      <c r="AB82" s="57">
        <f>IF(AA82&gt;0,VLOOKUP(AA82,'Начисление очков'!$B$4:$C$68,2,FALSE),0)</f>
        <v>0</v>
      </c>
      <c r="AC82" s="35"/>
      <c r="AD82" s="28">
        <f>IF(AC82&gt;0,VLOOKUP(AC82,'Начисление очков'!$G$4:$H$68,2,FALSE),0)</f>
        <v>0</v>
      </c>
      <c r="AE82" s="34"/>
      <c r="AF82" s="31">
        <f>VLOOKUP(AE82,'Начисление очков'!$V$4:$W$68,2,FALSE)</f>
        <v>0</v>
      </c>
      <c r="AG82" s="6"/>
      <c r="AH82" s="6">
        <f>IF(AG82&gt;0,VLOOKUP(AG82,'Начисление очков'!$B$4:$C$68,2,FALSE),0)</f>
        <v>0</v>
      </c>
      <c r="AI82" s="46"/>
      <c r="AJ82" s="34">
        <f>IF(AI82&gt;0,VLOOKUP(AI82,'Начисление очков'!$B$4:$C$68,2,FALSE),0)</f>
        <v>0</v>
      </c>
      <c r="AK82" s="6">
        <v>6</v>
      </c>
      <c r="AL82" s="28">
        <f>VLOOKUP(AK82,'Начисление очков'!$V$4:$W$68,2,FALSE)</f>
        <v>13</v>
      </c>
      <c r="AM82" s="34"/>
      <c r="AN82" s="31">
        <f>IF(AM82&gt;0,VLOOKUP(AM82,'Начисление очков'!$G$4:$H$68,2,FALSE),0)</f>
        <v>0</v>
      </c>
      <c r="AO82" s="35"/>
      <c r="AP82" s="107">
        <f>VLOOKUP(AO82,'Начисление очков'!$L$4:$M$68,2,FALSE)</f>
        <v>0</v>
      </c>
      <c r="AQ82" s="34"/>
      <c r="AR82" s="31">
        <f>VLOOKUP(AQ82,'Начисление очков'!$G$4:$H$68,2,FALSE)</f>
        <v>0</v>
      </c>
      <c r="AS82" s="35">
        <v>64</v>
      </c>
      <c r="AT82" s="28">
        <f>VLOOKUP(AS82,'Начисление очков'!$L$4:$M$68,2,FALSE)</f>
        <v>1</v>
      </c>
      <c r="AU82" s="56"/>
      <c r="AV82" s="57">
        <f>VLOOKUP(AU82,'Начисление очков'!$Q$4:$R$68,2,FALSE)</f>
        <v>0</v>
      </c>
      <c r="AW82" s="35"/>
      <c r="AX82" s="28">
        <f>VLOOKUP(AW82,'Начисление очков'!$Q$4:$R$68,2,FALSE)</f>
        <v>0</v>
      </c>
      <c r="AY82" s="46"/>
      <c r="AZ82" s="31">
        <f>IF(AY82&gt;0,VLOOKUP(AY82,'Начисление очков'!$Q$4:$R$68,2,FALSE),0)</f>
        <v>0</v>
      </c>
      <c r="BA82" s="6"/>
      <c r="BB82" s="28">
        <f>VLOOKUP(BA82,'Начисление очков'!$L$4:$M$68,2,FALSE)</f>
        <v>0</v>
      </c>
      <c r="BC82" s="46"/>
      <c r="BD82" s="34">
        <f>IF(BC82&gt;0,VLOOKUP(BC82,'Начисление очков'!$B$4:$C$68,2,FALSE),0)</f>
        <v>0</v>
      </c>
      <c r="BE82" s="35"/>
      <c r="BF82" s="28">
        <f>IF(BE82&gt;0,VLOOKUP(BE82,'Начисление очков'!$G$4:$H$68,2,FALSE),0)</f>
        <v>0</v>
      </c>
      <c r="BG82" s="223"/>
      <c r="BH82" s="222">
        <f>IF(BG82&gt;0,VLOOKUP(BG82,'Начисление очков'!$L$4:$M$68,2,FALSE),0)</f>
        <v>0</v>
      </c>
      <c r="BI82" s="87">
        <v>91</v>
      </c>
      <c r="BJ82" s="88">
        <v>91</v>
      </c>
      <c r="BK82" s="88">
        <v>72</v>
      </c>
      <c r="BM82" s="24" t="e">
        <f>IF(#REF!=0,0,1)</f>
        <v>#REF!</v>
      </c>
    </row>
    <row r="83" spans="2:65" ht="15.9" customHeight="1" x14ac:dyDescent="0.3">
      <c r="B83" s="66" t="s">
        <v>101</v>
      </c>
      <c r="C83" s="67">
        <f>C82+1</f>
        <v>74</v>
      </c>
      <c r="D83" s="114">
        <f>IF(BK83=0," ",BK83-C83)</f>
        <v>0</v>
      </c>
      <c r="E83" s="65">
        <f>LARGE((N83,P83,R83,T83,V83,X83,Z83,AB83,AD83,AF83,AH83,AJ83,AL83,AN83,AP83,AR83,AT83,AV83,AX83,AZ83,BB83,BD83,BF83),1)+LARGE((N83,P83,R83,T83,V83,X83,Z83,AB83,AD83,AF83,AH83,AJ83,AL83,AN83,AP83,AR83,AT83,AV83,AX83,AZ83,BB83,BD83,BF83),2)+LARGE((N83,P83,R83,T83,V83,X83,Z83,AB83,AD83,AF83,AH83,AJ83,AL83,AN83,AP83,AR83,AT83,AV83,AX83,AZ83,BB83,BD83,BF83),3)+LARGE((N83,P83,R83,T83,V83,X83,Z83,AB83,AD83,AF83,AH83,AJ83,AL83,AN83,AP83,AR83,AT83,AV83,AX83,AZ83,BB83,BD83,BF83),4)+LARGE((N83,P83,R83,T83,V83,X83,Z83,AB83,AD83,AF83,AH83,AJ83,AL83,AN83,AP83,AR83,AT83,AV83,AX83,AZ83,BB83,BD83,BF83),5)+LARGE((N83,P83,R83,T83,V83,X83,Z83,AB83,AD83,AF83,AH83,AJ83,AL83,AN83,AP83,AR83,AT83,AV83,AX83,AZ83,BB83,BD83,BF83),6)+LARGE((N83,P83,R83,T83,V83,X83,Z83,AB83,AD83,AF83,AH83,AJ83,AL83,AN83,AP83,AR83,AT83,AV83,AX83,AZ83,BB83,BD83,BF83),7)+LARGE((N83,P83,R83,T83,V83,X83,Z83,AB83,AD83,AF83,AH83,AJ83,AL83,AN83,AP83,AR83,AT83,AV83,AX83,AZ83,BB83,BD83,BF83),8)</f>
        <v>90</v>
      </c>
      <c r="F83" s="74">
        <f>E83-BI83</f>
        <v>0</v>
      </c>
      <c r="G83" s="73" t="str">
        <f>IF(SUMIF(M83:BF83,"&lt;0")&lt;&gt;0,SUMIF(M83:BF83,"&lt;0")*(-1)," ")</f>
        <v xml:space="preserve"> </v>
      </c>
      <c r="H83" s="77">
        <f>N83+P83+R83+T83+V83+X83+Z83+AB83+AD83+AF83+AH83+AJ83+AL83+AN83+AP83+AR83+AT83+AV83+AX83+AZ83+BB83+BD83+BF83</f>
        <v>90</v>
      </c>
      <c r="I83" s="74">
        <f>H83-BJ83</f>
        <v>0</v>
      </c>
      <c r="J83" s="78">
        <f>IF(M83=0,0,1)+IF(O83=0,0,1)+IF(Q83=0,0,1)+IF(S83=0,0,1)+IF(U83=0,0,1)+IF(W83=0,0,1)+IF(Y83=0,0,1)+IF(AA83=0,0,1)+IF(AC83=0,0,1)+IF(AE83=0,0,1)+IF(AG83=0,0,1)+IF(AI83=0,0,1)+IF(AK83=0,0,1)+IF(AM83=0,0,1)+IF(AO83=0,0,1)+IF(AQ83=0,0,1)+IF(AU83=0,0,1)+IF(AS83=0,0,1)+IF(AU83=0,0,1)+IF(AW83=0,0,1)+IF(AY83=0,0,1)+IF(BA83=0,0,1)+IF(BC83=0,0,1)+IF(BE83=0,0,1)</f>
        <v>1</v>
      </c>
      <c r="K83" s="80">
        <f>IF(J83=0,"-",IF(J83&gt;8,E83/8,E83/J83))</f>
        <v>90</v>
      </c>
      <c r="L83" s="81">
        <f>IF(OR(H83=0,J83=0),"-",H83/J83)</f>
        <v>90</v>
      </c>
      <c r="M83" s="46"/>
      <c r="N83" s="31">
        <f>IF(M83&gt;0,VLOOKUP(M83,'Начисление очков'!$L$4:$M$68,2,FALSE),0)</f>
        <v>0</v>
      </c>
      <c r="O83" s="35"/>
      <c r="P83" s="28">
        <f>IF(O83&gt;0,VLOOKUP(O83,'Начисление очков'!$G$4:$H$68,2,FALSE),0)</f>
        <v>0</v>
      </c>
      <c r="Q83" s="34"/>
      <c r="R83" s="31">
        <f>VLOOKUP(Q83,'Начисление очков'!$V$4:$W$68,2,FALSE)</f>
        <v>0</v>
      </c>
      <c r="S83" s="35"/>
      <c r="T83" s="28">
        <f>VLOOKUP(S83,'Начисление очков'!$Q$4:$R$68,2,FALSE)</f>
        <v>0</v>
      </c>
      <c r="U83" s="35"/>
      <c r="V83" s="28">
        <f>VLOOKUP(U83,'Начисление очков'!$Q$4:$R$68,2,FALSE)</f>
        <v>0</v>
      </c>
      <c r="W83" s="34"/>
      <c r="X83" s="31">
        <f>VLOOKUP(W83,'Начисление очков'!$V$4:$W$68,2,FALSE)</f>
        <v>0</v>
      </c>
      <c r="Y83" s="35"/>
      <c r="Z83" s="28">
        <f>IF(Y83&gt;0,VLOOKUP(Y83,'Начисление очков'!$G$4:$H$68,2,FALSE),0)</f>
        <v>0</v>
      </c>
      <c r="AA83" s="56"/>
      <c r="AB83" s="57">
        <f>IF(AA83&gt;0,VLOOKUP(AA83,'Начисление очков'!$B$4:$C$68,2,FALSE),0)</f>
        <v>0</v>
      </c>
      <c r="AC83" s="35"/>
      <c r="AD83" s="28">
        <f>IF(AC83&gt;0,VLOOKUP(AC83,'Начисление очков'!$G$4:$H$68,2,FALSE),0)</f>
        <v>0</v>
      </c>
      <c r="AE83" s="34"/>
      <c r="AF83" s="31">
        <f>VLOOKUP(AE83,'Начисление очков'!$V$4:$W$68,2,FALSE)</f>
        <v>0</v>
      </c>
      <c r="AG83" s="6"/>
      <c r="AH83" s="6">
        <f>IF(AG83&gt;0,VLOOKUP(AG83,'Начисление очков'!$B$4:$C$68,2,FALSE),0)</f>
        <v>0</v>
      </c>
      <c r="AI83" s="46"/>
      <c r="AJ83" s="34">
        <f>IF(AI83&gt;0,VLOOKUP(AI83,'Начисление очков'!$B$4:$C$68,2,FALSE),0)</f>
        <v>0</v>
      </c>
      <c r="AK83" s="6"/>
      <c r="AL83" s="28">
        <f>VLOOKUP(AK83,'Начисление очков'!$V$4:$W$68,2,FALSE)</f>
        <v>0</v>
      </c>
      <c r="AM83" s="34"/>
      <c r="AN83" s="31">
        <f>IF(AM83&gt;0,VLOOKUP(AM83,'Начисление очков'!$G$4:$H$68,2,FALSE),0)</f>
        <v>0</v>
      </c>
      <c r="AO83" s="35"/>
      <c r="AP83" s="107">
        <f>VLOOKUP(AO83,'Начисление очков'!$L$4:$M$68,2,FALSE)</f>
        <v>0</v>
      </c>
      <c r="AQ83" s="34"/>
      <c r="AR83" s="31">
        <f>VLOOKUP(AQ83,'Начисление очков'!$G$4:$H$68,2,FALSE)</f>
        <v>0</v>
      </c>
      <c r="AS83" s="35"/>
      <c r="AT83" s="28">
        <f>VLOOKUP(AS83,'Начисление очков'!$L$4:$M$68,2,FALSE)</f>
        <v>0</v>
      </c>
      <c r="AU83" s="56"/>
      <c r="AV83" s="57">
        <f>VLOOKUP(AU83,'Начисление очков'!$Q$4:$R$68,2,FALSE)</f>
        <v>0</v>
      </c>
      <c r="AW83" s="35"/>
      <c r="AX83" s="28">
        <f>VLOOKUP(AW83,'Начисление очков'!$Q$4:$R$68,2,FALSE)</f>
        <v>0</v>
      </c>
      <c r="AY83" s="46"/>
      <c r="AZ83" s="31">
        <f>IF(AY83&gt;0,VLOOKUP(AY83,'Начисление очков'!$Q$4:$R$68,2,FALSE),0)</f>
        <v>0</v>
      </c>
      <c r="BA83" s="6"/>
      <c r="BB83" s="28">
        <f>VLOOKUP(BA83,'Начисление очков'!$L$4:$M$68,2,FALSE)</f>
        <v>0</v>
      </c>
      <c r="BC83" s="46"/>
      <c r="BD83" s="34">
        <f>IF(BC83&gt;0,VLOOKUP(BC83,'Начисление очков'!$B$4:$C$68,2,FALSE),0)</f>
        <v>0</v>
      </c>
      <c r="BE83" s="35">
        <v>9</v>
      </c>
      <c r="BF83" s="28">
        <f>IF(BE83&gt;0,VLOOKUP(BE83,'Начисление очков'!$G$4:$H$68,2,FALSE),0)</f>
        <v>90</v>
      </c>
      <c r="BG83" s="223"/>
      <c r="BH83" s="222">
        <f>IF(BG83&gt;0,VLOOKUP(BG83,'Начисление очков'!$L$4:$M$68,2,FALSE),0)</f>
        <v>0</v>
      </c>
      <c r="BI83" s="87">
        <v>90</v>
      </c>
      <c r="BJ83" s="88">
        <v>90</v>
      </c>
      <c r="BK83" s="88">
        <v>74</v>
      </c>
      <c r="BM83" s="24" t="e">
        <f>IF(#REF!=0,0,1)</f>
        <v>#REF!</v>
      </c>
    </row>
    <row r="84" spans="2:65" ht="15.9" customHeight="1" x14ac:dyDescent="0.3">
      <c r="B84" s="66" t="s">
        <v>184</v>
      </c>
      <c r="C84" s="67">
        <f>C83+1</f>
        <v>75</v>
      </c>
      <c r="D84" s="114">
        <f>IF(BK84=0," ",BK84-C84)</f>
        <v>0</v>
      </c>
      <c r="E84" s="65">
        <f>LARGE((N84,P84,R84,T84,V84,X84,Z84,AB84,AD84,AF84,AH84,AJ84,AL84,AN84,AP84,AR84,AT84,AV84,AX84,AZ84,BB84,BD84,BF84),1)+LARGE((N84,P84,R84,T84,V84,X84,Z84,AB84,AD84,AF84,AH84,AJ84,AL84,AN84,AP84,AR84,AT84,AV84,AX84,AZ84,BB84,BD84,BF84),2)+LARGE((N84,P84,R84,T84,V84,X84,Z84,AB84,AD84,AF84,AH84,AJ84,AL84,AN84,AP84,AR84,AT84,AV84,AX84,AZ84,BB84,BD84,BF84),3)+LARGE((N84,P84,R84,T84,V84,X84,Z84,AB84,AD84,AF84,AH84,AJ84,AL84,AN84,AP84,AR84,AT84,AV84,AX84,AZ84,BB84,BD84,BF84),4)+LARGE((N84,P84,R84,T84,V84,X84,Z84,AB84,AD84,AF84,AH84,AJ84,AL84,AN84,AP84,AR84,AT84,AV84,AX84,AZ84,BB84,BD84,BF84),5)+LARGE((N84,P84,R84,T84,V84,X84,Z84,AB84,AD84,AF84,AH84,AJ84,AL84,AN84,AP84,AR84,AT84,AV84,AX84,AZ84,BB84,BD84,BF84),6)+LARGE((N84,P84,R84,T84,V84,X84,Z84,AB84,AD84,AF84,AH84,AJ84,AL84,AN84,AP84,AR84,AT84,AV84,AX84,AZ84,BB84,BD84,BF84),7)+LARGE((N84,P84,R84,T84,V84,X84,Z84,AB84,AD84,AF84,AH84,AJ84,AL84,AN84,AP84,AR84,AT84,AV84,AX84,AZ84,BB84,BD84,BF84),8)</f>
        <v>90</v>
      </c>
      <c r="F84" s="74">
        <f>E84-BI84</f>
        <v>0</v>
      </c>
      <c r="G84" s="73" t="str">
        <f>IF(SUMIF(M84:BF84,"&lt;0")&lt;&gt;0,SUMIF(M84:BF84,"&lt;0")*(-1)," ")</f>
        <v xml:space="preserve"> </v>
      </c>
      <c r="H84" s="77">
        <f>N84+P84+R84+T84+V84+X84+Z84+AB84+AD84+AF84+AH84+AJ84+AL84+AN84+AP84+AR84+AT84+AV84+AX84+AZ84+BB84+BD84+BF84</f>
        <v>90</v>
      </c>
      <c r="I84" s="74">
        <f>H84-BJ84</f>
        <v>0</v>
      </c>
      <c r="J84" s="78">
        <f>IF(M84=0,0,1)+IF(O84=0,0,1)+IF(Q84=0,0,1)+IF(S84=0,0,1)+IF(U84=0,0,1)+IF(W84=0,0,1)+IF(Y84=0,0,1)+IF(AA84=0,0,1)+IF(AC84=0,0,1)+IF(AE84=0,0,1)+IF(AG84=0,0,1)+IF(AI84=0,0,1)+IF(AK84=0,0,1)+IF(AM84=0,0,1)+IF(AO84=0,0,1)+IF(AQ84=0,0,1)+IF(AU84=0,0,1)+IF(AS84=0,0,1)+IF(AU84=0,0,1)+IF(AW84=0,0,1)+IF(AY84=0,0,1)+IF(BA84=0,0,1)+IF(BC84=0,0,1)+IF(BE84=0,0,1)</f>
        <v>1</v>
      </c>
      <c r="K84" s="80">
        <f>IF(J84=0,"-",IF(J84&gt;8,E84/8,E84/J84))</f>
        <v>90</v>
      </c>
      <c r="L84" s="81">
        <f>IF(OR(H84=0,J84=0),"-",H84/J84)</f>
        <v>90</v>
      </c>
      <c r="M84" s="46"/>
      <c r="N84" s="31">
        <f>IF(M84&gt;0,VLOOKUP(M84,'Начисление очков'!$L$4:$M$68,2,FALSE),0)</f>
        <v>0</v>
      </c>
      <c r="O84" s="35"/>
      <c r="P84" s="28">
        <f>IF(O84&gt;0,VLOOKUP(O84,'Начисление очков'!$G$4:$H$68,2,FALSE),0)</f>
        <v>0</v>
      </c>
      <c r="Q84" s="34"/>
      <c r="R84" s="31">
        <f>VLOOKUP(Q84,'Начисление очков'!$V$4:$W$68,2,FALSE)</f>
        <v>0</v>
      </c>
      <c r="S84" s="35"/>
      <c r="T84" s="28">
        <f>VLOOKUP(S84,'Начисление очков'!$Q$4:$R$68,2,FALSE)</f>
        <v>0</v>
      </c>
      <c r="U84" s="35"/>
      <c r="V84" s="28">
        <f>VLOOKUP(U84,'Начисление очков'!$Q$4:$R$68,2,FALSE)</f>
        <v>0</v>
      </c>
      <c r="W84" s="34"/>
      <c r="X84" s="31">
        <f>VLOOKUP(W84,'Начисление очков'!$V$4:$W$68,2,FALSE)</f>
        <v>0</v>
      </c>
      <c r="Y84" s="35"/>
      <c r="Z84" s="28">
        <f>IF(Y84&gt;0,VLOOKUP(Y84,'Начисление очков'!$G$4:$H$68,2,FALSE),0)</f>
        <v>0</v>
      </c>
      <c r="AA84" s="56"/>
      <c r="AB84" s="57">
        <f>IF(AA84&gt;0,VLOOKUP(AA84,'Начисление очков'!$B$4:$C$68,2,FALSE),0)</f>
        <v>0</v>
      </c>
      <c r="AC84" s="35"/>
      <c r="AD84" s="28">
        <f>IF(AC84&gt;0,VLOOKUP(AC84,'Начисление очков'!$G$4:$H$68,2,FALSE),0)</f>
        <v>0</v>
      </c>
      <c r="AE84" s="34"/>
      <c r="AF84" s="31">
        <f>VLOOKUP(AE84,'Начисление очков'!$V$4:$W$68,2,FALSE)</f>
        <v>0</v>
      </c>
      <c r="AG84" s="6"/>
      <c r="AH84" s="6">
        <f>IF(AG84&gt;0,VLOOKUP(AG84,'Начисление очков'!$B$4:$C$68,2,FALSE),0)</f>
        <v>0</v>
      </c>
      <c r="AI84" s="46">
        <v>16</v>
      </c>
      <c r="AJ84" s="34">
        <f>IF(AI84&gt;0,VLOOKUP(AI84,'Начисление очков'!$B$4:$C$68,2,FALSE),0)</f>
        <v>90</v>
      </c>
      <c r="AK84" s="6"/>
      <c r="AL84" s="28">
        <f>VLOOKUP(AK84,'Начисление очков'!$V$4:$W$68,2,FALSE)</f>
        <v>0</v>
      </c>
      <c r="AM84" s="34"/>
      <c r="AN84" s="31">
        <f>IF(AM84&gt;0,VLOOKUP(AM84,'Начисление очков'!$G$4:$H$68,2,FALSE),0)</f>
        <v>0</v>
      </c>
      <c r="AO84" s="35"/>
      <c r="AP84" s="107">
        <f>VLOOKUP(AO84,'Начисление очков'!$L$4:$M$68,2,FALSE)</f>
        <v>0</v>
      </c>
      <c r="AQ84" s="34"/>
      <c r="AR84" s="31">
        <f>VLOOKUP(AQ84,'Начисление очков'!$G$4:$H$68,2,FALSE)</f>
        <v>0</v>
      </c>
      <c r="AS84" s="35"/>
      <c r="AT84" s="28">
        <f>VLOOKUP(AS84,'Начисление очков'!$L$4:$M$68,2,FALSE)</f>
        <v>0</v>
      </c>
      <c r="AU84" s="56"/>
      <c r="AV84" s="57">
        <f>VLOOKUP(AU84,'Начисление очков'!$Q$4:$R$68,2,FALSE)</f>
        <v>0</v>
      </c>
      <c r="AW84" s="35"/>
      <c r="AX84" s="28">
        <f>VLOOKUP(AW84,'Начисление очков'!$Q$4:$R$68,2,FALSE)</f>
        <v>0</v>
      </c>
      <c r="AY84" s="46"/>
      <c r="AZ84" s="31">
        <f>IF(AY84&gt;0,VLOOKUP(AY84,'Начисление очков'!$Q$4:$R$68,2,FALSE),0)</f>
        <v>0</v>
      </c>
      <c r="BA84" s="6"/>
      <c r="BB84" s="28">
        <f>VLOOKUP(BA84,'Начисление очков'!$L$4:$M$68,2,FALSE)</f>
        <v>0</v>
      </c>
      <c r="BC84" s="46"/>
      <c r="BD84" s="34">
        <f>IF(BC84&gt;0,VLOOKUP(BC84,'Начисление очков'!$B$4:$C$68,2,FALSE),0)</f>
        <v>0</v>
      </c>
      <c r="BE84" s="35"/>
      <c r="BF84" s="28">
        <f>IF(BE84&gt;0,VLOOKUP(BE84,'Начисление очков'!$G$4:$H$68,2,FALSE),0)</f>
        <v>0</v>
      </c>
      <c r="BG84" s="223"/>
      <c r="BH84" s="222">
        <f>IF(BG84&gt;0,VLOOKUP(BG84,'Начисление очков'!$L$4:$M$68,2,FALSE),0)</f>
        <v>0</v>
      </c>
      <c r="BI84" s="87">
        <v>90</v>
      </c>
      <c r="BJ84" s="88">
        <v>90</v>
      </c>
      <c r="BK84" s="88">
        <v>75</v>
      </c>
      <c r="BM84" s="24" t="e">
        <f>IF(#REF!=0,0,1)</f>
        <v>#REF!</v>
      </c>
    </row>
    <row r="85" spans="2:65" ht="15.9" customHeight="1" x14ac:dyDescent="0.3">
      <c r="B85" s="66" t="s">
        <v>82</v>
      </c>
      <c r="C85" s="67">
        <f>C84+1</f>
        <v>76</v>
      </c>
      <c r="D85" s="114">
        <f>IF(BK85=0," ",BK85-C85)</f>
        <v>-3</v>
      </c>
      <c r="E85" s="65">
        <f>LARGE((N85,P85,R85,T85,V85,X85,Z85,AB85,AD85,AF85,AH85,AJ85,AL85,AN85,AP85,AR85,AT85,AV85,AX85,AZ85,BB85,BD85,BF85),1)+LARGE((N85,P85,R85,T85,V85,X85,Z85,AB85,AD85,AF85,AH85,AJ85,AL85,AN85,AP85,AR85,AT85,AV85,AX85,AZ85,BB85,BD85,BF85),2)+LARGE((N85,P85,R85,T85,V85,X85,Z85,AB85,AD85,AF85,AH85,AJ85,AL85,AN85,AP85,AR85,AT85,AV85,AX85,AZ85,BB85,BD85,BF85),3)+LARGE((N85,P85,R85,T85,V85,X85,Z85,AB85,AD85,AF85,AH85,AJ85,AL85,AN85,AP85,AR85,AT85,AV85,AX85,AZ85,BB85,BD85,BF85),4)+LARGE((N85,P85,R85,T85,V85,X85,Z85,AB85,AD85,AF85,AH85,AJ85,AL85,AN85,AP85,AR85,AT85,AV85,AX85,AZ85,BB85,BD85,BF85),5)+LARGE((N85,P85,R85,T85,V85,X85,Z85,AB85,AD85,AF85,AH85,AJ85,AL85,AN85,AP85,AR85,AT85,AV85,AX85,AZ85,BB85,BD85,BF85),6)+LARGE((N85,P85,R85,T85,V85,X85,Z85,AB85,AD85,AF85,AH85,AJ85,AL85,AN85,AP85,AR85,AT85,AV85,AX85,AZ85,BB85,BD85,BF85),7)+LARGE((N85,P85,R85,T85,V85,X85,Z85,AB85,AD85,AF85,AH85,AJ85,AL85,AN85,AP85,AR85,AT85,AV85,AX85,AZ85,BB85,BD85,BF85),8)</f>
        <v>87</v>
      </c>
      <c r="F85" s="74">
        <f>E85-BI85</f>
        <v>-4</v>
      </c>
      <c r="G85" s="73" t="str">
        <f>IF(SUMIF(M85:BF85,"&lt;0")&lt;&gt;0,SUMIF(M85:BF85,"&lt;0")*(-1)," ")</f>
        <v xml:space="preserve"> </v>
      </c>
      <c r="H85" s="77">
        <f>N85+P85+R85+T85+V85+X85+Z85+AB85+AD85+AF85+AH85+AJ85+AL85+AN85+AP85+AR85+AT85+AV85+AX85+AZ85+BB85+BD85+BF85</f>
        <v>100</v>
      </c>
      <c r="I85" s="74">
        <f>H85-BJ85</f>
        <v>-10</v>
      </c>
      <c r="J85" s="78">
        <f>IF(M85=0,0,1)+IF(O85=0,0,1)+IF(Q85=0,0,1)+IF(S85=0,0,1)+IF(U85=0,0,1)+IF(W85=0,0,1)+IF(Y85=0,0,1)+IF(AA85=0,0,1)+IF(AC85=0,0,1)+IF(AE85=0,0,1)+IF(AG85=0,0,1)+IF(AI85=0,0,1)+IF(AK85=0,0,1)+IF(AM85=0,0,1)+IF(AO85=0,0,1)+IF(AQ85=0,0,1)+IF(AU85=0,0,1)+IF(AS85=0,0,1)+IF(AU85=0,0,1)+IF(AW85=0,0,1)+IF(AY85=0,0,1)+IF(BA85=0,0,1)+IF(BC85=0,0,1)+IF(BE85=0,0,1)</f>
        <v>13</v>
      </c>
      <c r="K85" s="80">
        <f>IF(J85=0,"-",IF(J85&gt;8,E85/8,E85/J85))</f>
        <v>10.875</v>
      </c>
      <c r="L85" s="81">
        <f>IF(OR(H85=0,J85=0),"-",H85/J85)</f>
        <v>7.6923076923076925</v>
      </c>
      <c r="M85" s="46"/>
      <c r="N85" s="31">
        <f>IF(M85&gt;0,VLOOKUP(M85,'Начисление очков'!$L$4:$M$68,2,FALSE),0)</f>
        <v>0</v>
      </c>
      <c r="O85" s="35"/>
      <c r="P85" s="28">
        <f>IF(O85&gt;0,VLOOKUP(O85,'Начисление очков'!$G$4:$H$68,2,FALSE),0)</f>
        <v>0</v>
      </c>
      <c r="Q85" s="34"/>
      <c r="R85" s="31">
        <f>VLOOKUP(Q85,'Начисление очков'!$V$4:$W$68,2,FALSE)</f>
        <v>0</v>
      </c>
      <c r="S85" s="35"/>
      <c r="T85" s="28">
        <f>VLOOKUP(S85,'Начисление очков'!$Q$4:$R$68,2,FALSE)</f>
        <v>0</v>
      </c>
      <c r="U85" s="35"/>
      <c r="V85" s="28">
        <f>VLOOKUP(U85,'Начисление очков'!$Q$4:$R$68,2,FALSE)</f>
        <v>0</v>
      </c>
      <c r="W85" s="34">
        <v>20</v>
      </c>
      <c r="X85" s="31">
        <f>VLOOKUP(W85,'Начисление очков'!$V$4:$W$68,2,FALSE)</f>
        <v>6</v>
      </c>
      <c r="Y85" s="35"/>
      <c r="Z85" s="28">
        <f>IF(Y85&gt;0,VLOOKUP(Y85,'Начисление очков'!$G$4:$H$68,2,FALSE),0)</f>
        <v>0</v>
      </c>
      <c r="AA85" s="56"/>
      <c r="AB85" s="57">
        <f>IF(AA85&gt;0,VLOOKUP(AA85,'Начисление очков'!$B$4:$C$68,2,FALSE),0)</f>
        <v>0</v>
      </c>
      <c r="AC85" s="35">
        <v>48</v>
      </c>
      <c r="AD85" s="28">
        <f>IF(AC85&gt;0,VLOOKUP(AC85,'Начисление очков'!$G$4:$H$68,2,FALSE),0)</f>
        <v>2</v>
      </c>
      <c r="AE85" s="34">
        <v>16</v>
      </c>
      <c r="AF85" s="31">
        <f>VLOOKUP(AE85,'Начисление очков'!$V$4:$W$68,2,FALSE)</f>
        <v>7</v>
      </c>
      <c r="AG85" s="6"/>
      <c r="AH85" s="6">
        <f>IF(AG85&gt;0,VLOOKUP(AG85,'Начисление очков'!$B$4:$C$68,2,FALSE),0)</f>
        <v>0</v>
      </c>
      <c r="AI85" s="46">
        <v>57</v>
      </c>
      <c r="AJ85" s="34">
        <f>IF(AI85&gt;0,VLOOKUP(AI85,'Начисление очков'!$B$4:$C$68,2,FALSE),0)</f>
        <v>6</v>
      </c>
      <c r="AK85" s="6">
        <v>8</v>
      </c>
      <c r="AL85" s="28">
        <f>VLOOKUP(AK85,'Начисление очков'!$V$4:$W$68,2,FALSE)</f>
        <v>12</v>
      </c>
      <c r="AM85" s="34">
        <v>48</v>
      </c>
      <c r="AN85" s="31">
        <f>IF(AM85&gt;0,VLOOKUP(AM85,'Начисление очков'!$G$4:$H$68,2,FALSE),0)</f>
        <v>2</v>
      </c>
      <c r="AO85" s="35"/>
      <c r="AP85" s="107">
        <f>VLOOKUP(AO85,'Начисление очков'!$L$4:$M$68,2,FALSE)</f>
        <v>0</v>
      </c>
      <c r="AQ85" s="34">
        <v>32</v>
      </c>
      <c r="AR85" s="31">
        <f>VLOOKUP(AQ85,'Начисление очков'!$G$4:$H$68,2,FALSE)</f>
        <v>18</v>
      </c>
      <c r="AS85" s="35">
        <v>48</v>
      </c>
      <c r="AT85" s="28">
        <f>VLOOKUP(AS85,'Начисление очков'!$L$4:$M$68,2,FALSE)</f>
        <v>2</v>
      </c>
      <c r="AU85" s="56"/>
      <c r="AV85" s="57">
        <f>VLOOKUP(AU85,'Начисление очков'!$Q$4:$R$68,2,FALSE)</f>
        <v>0</v>
      </c>
      <c r="AW85" s="35">
        <v>24</v>
      </c>
      <c r="AX85" s="28">
        <f>VLOOKUP(AW85,'Начисление очков'!$Q$4:$R$68,2,FALSE)</f>
        <v>8</v>
      </c>
      <c r="AY85" s="46">
        <v>60</v>
      </c>
      <c r="AZ85" s="31">
        <f>IF(AY85&gt;0,VLOOKUP(AY85,'Начисление очков'!$Q$4:$R$68,2,FALSE),0)</f>
        <v>1</v>
      </c>
      <c r="BA85" s="6">
        <v>24</v>
      </c>
      <c r="BB85" s="28">
        <f>VLOOKUP(BA85,'Начисление очков'!$L$4:$M$68,2,FALSE)</f>
        <v>12</v>
      </c>
      <c r="BC85" s="46">
        <v>56</v>
      </c>
      <c r="BD85" s="34">
        <f>IF(BC85&gt;0,VLOOKUP(BC85,'Начисление очков'!$B$4:$C$68,2,FALSE),0)</f>
        <v>6</v>
      </c>
      <c r="BE85" s="35">
        <v>32</v>
      </c>
      <c r="BF85" s="28">
        <f>IF(BE85&gt;0,VLOOKUP(BE85,'Начисление очков'!$G$4:$H$68,2,FALSE),0)</f>
        <v>18</v>
      </c>
      <c r="BG85" s="223">
        <v>33</v>
      </c>
      <c r="BH85" s="222">
        <f>IF(BG85&gt;0,VLOOKUP(BG85,'Начисление очков'!$L$4:$M$68,2,FALSE),0)</f>
        <v>10</v>
      </c>
      <c r="BI85" s="87">
        <v>91</v>
      </c>
      <c r="BJ85" s="88">
        <v>110</v>
      </c>
      <c r="BK85" s="88">
        <v>73</v>
      </c>
      <c r="BM85" s="24" t="e">
        <f>IF(#REF!=0,0,1)</f>
        <v>#REF!</v>
      </c>
    </row>
    <row r="86" spans="2:65" ht="15.9" customHeight="1" x14ac:dyDescent="0.3">
      <c r="B86" s="66" t="s">
        <v>192</v>
      </c>
      <c r="C86" s="67">
        <f>C85+1</f>
        <v>77</v>
      </c>
      <c r="D86" s="114">
        <f>IF(BK86=0," ",BK86-C86)</f>
        <v>6</v>
      </c>
      <c r="E86" s="65">
        <f>LARGE((N86,P86,R86,T86,V86,X86,Z86,AB86,AD86,AF86,AH86,AJ86,AL86,AN86,AP86,AR86,AT86,AV86,AX86,AZ86,BB86,BD86,BF86),1)+LARGE((N86,P86,R86,T86,V86,X86,Z86,AB86,AD86,AF86,AH86,AJ86,AL86,AN86,AP86,AR86,AT86,AV86,AX86,AZ86,BB86,BD86,BF86),2)+LARGE((N86,P86,R86,T86,V86,X86,Z86,AB86,AD86,AF86,AH86,AJ86,AL86,AN86,AP86,AR86,AT86,AV86,AX86,AZ86,BB86,BD86,BF86),3)+LARGE((N86,P86,R86,T86,V86,X86,Z86,AB86,AD86,AF86,AH86,AJ86,AL86,AN86,AP86,AR86,AT86,AV86,AX86,AZ86,BB86,BD86,BF86),4)+LARGE((N86,P86,R86,T86,V86,X86,Z86,AB86,AD86,AF86,AH86,AJ86,AL86,AN86,AP86,AR86,AT86,AV86,AX86,AZ86,BB86,BD86,BF86),5)+LARGE((N86,P86,R86,T86,V86,X86,Z86,AB86,AD86,AF86,AH86,AJ86,AL86,AN86,AP86,AR86,AT86,AV86,AX86,AZ86,BB86,BD86,BF86),6)+LARGE((N86,P86,R86,T86,V86,X86,Z86,AB86,AD86,AF86,AH86,AJ86,AL86,AN86,AP86,AR86,AT86,AV86,AX86,AZ86,BB86,BD86,BF86),7)+LARGE((N86,P86,R86,T86,V86,X86,Z86,AB86,AD86,AF86,AH86,AJ86,AL86,AN86,AP86,AR86,AT86,AV86,AX86,AZ86,BB86,BD86,BF86),8)</f>
        <v>86</v>
      </c>
      <c r="F86" s="74">
        <f>E86-BI86</f>
        <v>10</v>
      </c>
      <c r="G86" s="73" t="str">
        <f>IF(SUMIF(M86:BF86,"&lt;0")&lt;&gt;0,SUMIF(M86:BF86,"&lt;0")*(-1)," ")</f>
        <v xml:space="preserve"> </v>
      </c>
      <c r="H86" s="77">
        <f>N86+P86+R86+T86+V86+X86+Z86+AB86+AD86+AF86+AH86+AJ86+AL86+AN86+AP86+AR86+AT86+AV86+AX86+AZ86+BB86+BD86+BF86</f>
        <v>86</v>
      </c>
      <c r="I86" s="74">
        <f>H86-BJ86</f>
        <v>10</v>
      </c>
      <c r="J86" s="78">
        <f>IF(M86=0,0,1)+IF(O86=0,0,1)+IF(Q86=0,0,1)+IF(S86=0,0,1)+IF(U86=0,0,1)+IF(W86=0,0,1)+IF(Y86=0,0,1)+IF(AA86=0,0,1)+IF(AC86=0,0,1)+IF(AE86=0,0,1)+IF(AG86=0,0,1)+IF(AI86=0,0,1)+IF(AK86=0,0,1)+IF(AM86=0,0,1)+IF(AO86=0,0,1)+IF(AQ86=0,0,1)+IF(AU86=0,0,1)+IF(AS86=0,0,1)+IF(AU86=0,0,1)+IF(AW86=0,0,1)+IF(AY86=0,0,1)+IF(BA86=0,0,1)+IF(BC86=0,0,1)+IF(BE86=0,0,1)</f>
        <v>8</v>
      </c>
      <c r="K86" s="80">
        <f>IF(J86=0,"-",IF(J86&gt;8,E86/8,E86/J86))</f>
        <v>10.75</v>
      </c>
      <c r="L86" s="81">
        <f>IF(OR(H86=0,J86=0),"-",H86/J86)</f>
        <v>10.75</v>
      </c>
      <c r="M86" s="46">
        <v>32</v>
      </c>
      <c r="N86" s="31">
        <f>IF(M86&gt;0,VLOOKUP(M86,'Начисление очков'!$L$4:$M$68,2,FALSE),0)</f>
        <v>10</v>
      </c>
      <c r="O86" s="35">
        <v>20</v>
      </c>
      <c r="P86" s="28">
        <f>IF(O86&gt;0,VLOOKUP(O86,'Начисление очков'!$G$4:$H$68,2,FALSE),0)</f>
        <v>27</v>
      </c>
      <c r="Q86" s="34">
        <v>12</v>
      </c>
      <c r="R86" s="31">
        <f>VLOOKUP(Q86,'Начисление очков'!$V$4:$W$68,2,FALSE)</f>
        <v>8</v>
      </c>
      <c r="S86" s="35">
        <v>11</v>
      </c>
      <c r="T86" s="28">
        <f>VLOOKUP(S86,'Начисление очков'!$Q$4:$R$68,2,FALSE)</f>
        <v>25</v>
      </c>
      <c r="U86" s="35"/>
      <c r="V86" s="28">
        <f>VLOOKUP(U86,'Начисление очков'!$Q$4:$R$68,2,FALSE)</f>
        <v>0</v>
      </c>
      <c r="W86" s="34"/>
      <c r="X86" s="31">
        <f>VLOOKUP(W86,'Начисление очков'!$V$4:$W$68,2,FALSE)</f>
        <v>0</v>
      </c>
      <c r="Y86" s="35">
        <v>40</v>
      </c>
      <c r="Z86" s="28">
        <f>IF(Y86&gt;0,VLOOKUP(Y86,'Начисление очков'!$G$4:$H$68,2,FALSE),0)</f>
        <v>3</v>
      </c>
      <c r="AA86" s="56">
        <v>48</v>
      </c>
      <c r="AB86" s="57">
        <f>IF(AA86&gt;0,VLOOKUP(AA86,'Начисление очков'!$B$4:$C$68,2,FALSE),0)</f>
        <v>10</v>
      </c>
      <c r="AC86" s="35">
        <v>64</v>
      </c>
      <c r="AD86" s="28">
        <f>IF(AC86&gt;0,VLOOKUP(AC86,'Начисление очков'!$G$4:$H$68,2,FALSE),0)</f>
        <v>1</v>
      </c>
      <c r="AE86" s="34">
        <v>32</v>
      </c>
      <c r="AF86" s="31">
        <f>VLOOKUP(AE86,'Начисление очков'!$V$4:$W$68,2,FALSE)</f>
        <v>2</v>
      </c>
      <c r="AG86" s="6"/>
      <c r="AH86" s="6">
        <f>IF(AG86&gt;0,VLOOKUP(AG86,'Начисление очков'!$B$4:$C$68,2,FALSE),0)</f>
        <v>0</v>
      </c>
      <c r="AI86" s="46"/>
      <c r="AJ86" s="34">
        <f>IF(AI86&gt;0,VLOOKUP(AI86,'Начисление очков'!$B$4:$C$68,2,FALSE),0)</f>
        <v>0</v>
      </c>
      <c r="AK86" s="6"/>
      <c r="AL86" s="28">
        <f>VLOOKUP(AK86,'Начисление очков'!$V$4:$W$68,2,FALSE)</f>
        <v>0</v>
      </c>
      <c r="AM86" s="34"/>
      <c r="AN86" s="31">
        <f>IF(AM86&gt;0,VLOOKUP(AM86,'Начисление очков'!$G$4:$H$68,2,FALSE),0)</f>
        <v>0</v>
      </c>
      <c r="AO86" s="35"/>
      <c r="AP86" s="107">
        <f>VLOOKUP(AO86,'Начисление очков'!$L$4:$M$68,2,FALSE)</f>
        <v>0</v>
      </c>
      <c r="AQ86" s="34"/>
      <c r="AR86" s="31">
        <f>VLOOKUP(AQ86,'Начисление очков'!$G$4:$H$68,2,FALSE)</f>
        <v>0</v>
      </c>
      <c r="AS86" s="35"/>
      <c r="AT86" s="28">
        <f>VLOOKUP(AS86,'Начисление очков'!$L$4:$M$68,2,FALSE)</f>
        <v>0</v>
      </c>
      <c r="AU86" s="56"/>
      <c r="AV86" s="57">
        <f>VLOOKUP(AU86,'Начисление очков'!$Q$4:$R$68,2,FALSE)</f>
        <v>0</v>
      </c>
      <c r="AW86" s="35"/>
      <c r="AX86" s="28">
        <f>VLOOKUP(AW86,'Начисление очков'!$Q$4:$R$68,2,FALSE)</f>
        <v>0</v>
      </c>
      <c r="AY86" s="46"/>
      <c r="AZ86" s="31">
        <f>IF(AY86&gt;0,VLOOKUP(AY86,'Начисление очков'!$Q$4:$R$68,2,FALSE),0)</f>
        <v>0</v>
      </c>
      <c r="BA86" s="6"/>
      <c r="BB86" s="28">
        <f>VLOOKUP(BA86,'Начисление очков'!$L$4:$M$68,2,FALSE)</f>
        <v>0</v>
      </c>
      <c r="BC86" s="46"/>
      <c r="BD86" s="34">
        <f>IF(BC86&gt;0,VLOOKUP(BC86,'Начисление очков'!$B$4:$C$68,2,FALSE),0)</f>
        <v>0</v>
      </c>
      <c r="BE86" s="35"/>
      <c r="BF86" s="28">
        <f>IF(BE86&gt;0,VLOOKUP(BE86,'Начисление очков'!$G$4:$H$68,2,FALSE),0)</f>
        <v>0</v>
      </c>
      <c r="BG86" s="223"/>
      <c r="BH86" s="222">
        <f>IF(BG86&gt;0,VLOOKUP(BG86,'Начисление очков'!$L$4:$M$68,2,FALSE),0)</f>
        <v>0</v>
      </c>
      <c r="BI86" s="87">
        <v>76</v>
      </c>
      <c r="BJ86" s="88">
        <v>76</v>
      </c>
      <c r="BK86" s="88">
        <v>83</v>
      </c>
      <c r="BM86" s="24" t="e">
        <f>IF(#REF!=0,0,1)</f>
        <v>#REF!</v>
      </c>
    </row>
    <row r="87" spans="2:65" ht="15.9" customHeight="1" x14ac:dyDescent="0.3">
      <c r="B87" s="66" t="s">
        <v>79</v>
      </c>
      <c r="C87" s="67">
        <f>C86+1</f>
        <v>78</v>
      </c>
      <c r="D87" s="114">
        <f>IF(BK87=0," ",BK87-C87)</f>
        <v>-2</v>
      </c>
      <c r="E87" s="65">
        <f>LARGE((N87,P87,R87,T87,V87,X87,Z87,AB87,AD87,AF87,AH87,AJ87,AL87,AN87,AP87,AR87,AT87,AV87,AX87,AZ87,BB87,BD87,BF87),1)+LARGE((N87,P87,R87,T87,V87,X87,Z87,AB87,AD87,AF87,AH87,AJ87,AL87,AN87,AP87,AR87,AT87,AV87,AX87,AZ87,BB87,BD87,BF87),2)+LARGE((N87,P87,R87,T87,V87,X87,Z87,AB87,AD87,AF87,AH87,AJ87,AL87,AN87,AP87,AR87,AT87,AV87,AX87,AZ87,BB87,BD87,BF87),3)+LARGE((N87,P87,R87,T87,V87,X87,Z87,AB87,AD87,AF87,AH87,AJ87,AL87,AN87,AP87,AR87,AT87,AV87,AX87,AZ87,BB87,BD87,BF87),4)+LARGE((N87,P87,R87,T87,V87,X87,Z87,AB87,AD87,AF87,AH87,AJ87,AL87,AN87,AP87,AR87,AT87,AV87,AX87,AZ87,BB87,BD87,BF87),5)+LARGE((N87,P87,R87,T87,V87,X87,Z87,AB87,AD87,AF87,AH87,AJ87,AL87,AN87,AP87,AR87,AT87,AV87,AX87,AZ87,BB87,BD87,BF87),6)+LARGE((N87,P87,R87,T87,V87,X87,Z87,AB87,AD87,AF87,AH87,AJ87,AL87,AN87,AP87,AR87,AT87,AV87,AX87,AZ87,BB87,BD87,BF87),7)+LARGE((N87,P87,R87,T87,V87,X87,Z87,AB87,AD87,AF87,AH87,AJ87,AL87,AN87,AP87,AR87,AT87,AV87,AX87,AZ87,BB87,BD87,BF87),8)</f>
        <v>85</v>
      </c>
      <c r="F87" s="74">
        <f>E87-BI87</f>
        <v>0</v>
      </c>
      <c r="G87" s="73" t="str">
        <f>IF(SUMIF(M87:BF87,"&lt;0")&lt;&gt;0,SUMIF(M87:BF87,"&lt;0")*(-1)," ")</f>
        <v xml:space="preserve"> </v>
      </c>
      <c r="H87" s="77">
        <f>N87+P87+R87+T87+V87+X87+Z87+AB87+AD87+AF87+AH87+AJ87+AL87+AN87+AP87+AR87+AT87+AV87+AX87+AZ87+BB87+BD87+BF87</f>
        <v>86</v>
      </c>
      <c r="I87" s="74">
        <f>H87-BJ87</f>
        <v>0</v>
      </c>
      <c r="J87" s="78">
        <f>IF(M87=0,0,1)+IF(O87=0,0,1)+IF(Q87=0,0,1)+IF(S87=0,0,1)+IF(U87=0,0,1)+IF(W87=0,0,1)+IF(Y87=0,0,1)+IF(AA87=0,0,1)+IF(AC87=0,0,1)+IF(AE87=0,0,1)+IF(AG87=0,0,1)+IF(AI87=0,0,1)+IF(AK87=0,0,1)+IF(AM87=0,0,1)+IF(AO87=0,0,1)+IF(AQ87=0,0,1)+IF(AU87=0,0,1)+IF(AS87=0,0,1)+IF(AU87=0,0,1)+IF(AW87=0,0,1)+IF(AY87=0,0,1)+IF(BA87=0,0,1)+IF(BC87=0,0,1)+IF(BE87=0,0,1)</f>
        <v>9</v>
      </c>
      <c r="K87" s="80">
        <f>IF(J87=0,"-",IF(J87&gt;8,E87/8,E87/J87))</f>
        <v>10.625</v>
      </c>
      <c r="L87" s="81">
        <f>IF(OR(H87=0,J87=0),"-",H87/J87)</f>
        <v>9.5555555555555554</v>
      </c>
      <c r="M87" s="46"/>
      <c r="N87" s="31">
        <f>IF(M87&gt;0,VLOOKUP(M87,'Начисление очков'!$L$4:$M$68,2,FALSE),0)</f>
        <v>0</v>
      </c>
      <c r="O87" s="35"/>
      <c r="P87" s="28">
        <f>IF(O87&gt;0,VLOOKUP(O87,'Начисление очков'!$G$4:$H$68,2,FALSE),0)</f>
        <v>0</v>
      </c>
      <c r="Q87" s="34">
        <v>10</v>
      </c>
      <c r="R87" s="31">
        <f>VLOOKUP(Q87,'Начисление очков'!$V$4:$W$68,2,FALSE)</f>
        <v>9</v>
      </c>
      <c r="S87" s="35"/>
      <c r="T87" s="28">
        <f>VLOOKUP(S87,'Начисление очков'!$Q$4:$R$68,2,FALSE)</f>
        <v>0</v>
      </c>
      <c r="U87" s="35"/>
      <c r="V87" s="28">
        <f>VLOOKUP(U87,'Начисление очков'!$Q$4:$R$68,2,FALSE)</f>
        <v>0</v>
      </c>
      <c r="W87" s="34">
        <v>18</v>
      </c>
      <c r="X87" s="31">
        <f>VLOOKUP(W87,'Начисление очков'!$V$4:$W$68,2,FALSE)</f>
        <v>6</v>
      </c>
      <c r="Y87" s="35"/>
      <c r="Z87" s="28">
        <f>IF(Y87&gt;0,VLOOKUP(Y87,'Начисление очков'!$G$4:$H$68,2,FALSE),0)</f>
        <v>0</v>
      </c>
      <c r="AA87" s="56">
        <v>40</v>
      </c>
      <c r="AB87" s="57">
        <f>IF(AA87&gt;0,VLOOKUP(AA87,'Начисление очков'!$B$4:$C$68,2,FALSE),0)</f>
        <v>14</v>
      </c>
      <c r="AC87" s="35">
        <v>32</v>
      </c>
      <c r="AD87" s="28">
        <f>IF(AC87&gt;0,VLOOKUP(AC87,'Начисление очков'!$G$4:$H$68,2,FALSE),0)</f>
        <v>18</v>
      </c>
      <c r="AE87" s="34">
        <v>8</v>
      </c>
      <c r="AF87" s="31">
        <f>VLOOKUP(AE87,'Начисление очков'!$V$4:$W$68,2,FALSE)</f>
        <v>12</v>
      </c>
      <c r="AG87" s="6"/>
      <c r="AH87" s="6">
        <f>IF(AG87&gt;0,VLOOKUP(AG87,'Начисление очков'!$B$4:$C$68,2,FALSE),0)</f>
        <v>0</v>
      </c>
      <c r="AI87" s="46">
        <v>56</v>
      </c>
      <c r="AJ87" s="34">
        <f>IF(AI87&gt;0,VLOOKUP(AI87,'Начисление очков'!$B$4:$C$68,2,FALSE),0)</f>
        <v>6</v>
      </c>
      <c r="AK87" s="6"/>
      <c r="AL87" s="28">
        <f>VLOOKUP(AK87,'Начисление очков'!$V$4:$W$68,2,FALSE)</f>
        <v>0</v>
      </c>
      <c r="AM87" s="34"/>
      <c r="AN87" s="31">
        <f>IF(AM87&gt;0,VLOOKUP(AM87,'Начисление очков'!$G$4:$H$68,2,FALSE),0)</f>
        <v>0</v>
      </c>
      <c r="AO87" s="35"/>
      <c r="AP87" s="107">
        <f>VLOOKUP(AO87,'Начисление очков'!$L$4:$M$68,2,FALSE)</f>
        <v>0</v>
      </c>
      <c r="AQ87" s="34"/>
      <c r="AR87" s="31">
        <f>VLOOKUP(AQ87,'Начисление очков'!$G$4:$H$68,2,FALSE)</f>
        <v>0</v>
      </c>
      <c r="AS87" s="35">
        <v>32</v>
      </c>
      <c r="AT87" s="28">
        <f>VLOOKUP(AS87,'Начисление очков'!$L$4:$M$68,2,FALSE)</f>
        <v>10</v>
      </c>
      <c r="AU87" s="56"/>
      <c r="AV87" s="57">
        <f>VLOOKUP(AU87,'Начисление очков'!$Q$4:$R$68,2,FALSE)</f>
        <v>0</v>
      </c>
      <c r="AW87" s="35"/>
      <c r="AX87" s="28">
        <f>VLOOKUP(AW87,'Начисление очков'!$Q$4:$R$68,2,FALSE)</f>
        <v>0</v>
      </c>
      <c r="AY87" s="46">
        <v>44</v>
      </c>
      <c r="AZ87" s="31">
        <f>IF(AY87&gt;0,VLOOKUP(AY87,'Начисление очков'!$Q$4:$R$68,2,FALSE),0)</f>
        <v>1</v>
      </c>
      <c r="BA87" s="6"/>
      <c r="BB87" s="28">
        <f>VLOOKUP(BA87,'Начисление очков'!$L$4:$M$68,2,FALSE)</f>
        <v>0</v>
      </c>
      <c r="BC87" s="46">
        <v>49</v>
      </c>
      <c r="BD87" s="34">
        <f>IF(BC87&gt;0,VLOOKUP(BC87,'Начисление очков'!$B$4:$C$68,2,FALSE),0)</f>
        <v>10</v>
      </c>
      <c r="BE87" s="35"/>
      <c r="BF87" s="28">
        <f>IF(BE87&gt;0,VLOOKUP(BE87,'Начисление очков'!$G$4:$H$68,2,FALSE),0)</f>
        <v>0</v>
      </c>
      <c r="BG87" s="223"/>
      <c r="BH87" s="222">
        <f>IF(BG87&gt;0,VLOOKUP(BG87,'Начисление очков'!$L$4:$M$68,2,FALSE),0)</f>
        <v>0</v>
      </c>
      <c r="BI87" s="87">
        <v>85</v>
      </c>
      <c r="BJ87" s="88">
        <v>86</v>
      </c>
      <c r="BK87" s="88">
        <v>76</v>
      </c>
      <c r="BM87" s="24" t="e">
        <f>IF(#REF!=0,0,1)</f>
        <v>#REF!</v>
      </c>
    </row>
    <row r="88" spans="2:65" ht="15.9" customHeight="1" x14ac:dyDescent="0.3">
      <c r="B88" s="66" t="s">
        <v>65</v>
      </c>
      <c r="C88" s="67">
        <f>C87+1</f>
        <v>79</v>
      </c>
      <c r="D88" s="114">
        <f>IF(BK88=0," ",BK88-C88)</f>
        <v>-2</v>
      </c>
      <c r="E88" s="65">
        <f>LARGE((N88,P88,R88,T88,V88,X88,Z88,AB88,AD88,AF88,AH88,AJ88,AL88,AN88,AP88,AR88,AT88,AV88,AX88,AZ88,BB88,BD88,BF88),1)+LARGE((N88,P88,R88,T88,V88,X88,Z88,AB88,AD88,AF88,AH88,AJ88,AL88,AN88,AP88,AR88,AT88,AV88,AX88,AZ88,BB88,BD88,BF88),2)+LARGE((N88,P88,R88,T88,V88,X88,Z88,AB88,AD88,AF88,AH88,AJ88,AL88,AN88,AP88,AR88,AT88,AV88,AX88,AZ88,BB88,BD88,BF88),3)+LARGE((N88,P88,R88,T88,V88,X88,Z88,AB88,AD88,AF88,AH88,AJ88,AL88,AN88,AP88,AR88,AT88,AV88,AX88,AZ88,BB88,BD88,BF88),4)+LARGE((N88,P88,R88,T88,V88,X88,Z88,AB88,AD88,AF88,AH88,AJ88,AL88,AN88,AP88,AR88,AT88,AV88,AX88,AZ88,BB88,BD88,BF88),5)+LARGE((N88,P88,R88,T88,V88,X88,Z88,AB88,AD88,AF88,AH88,AJ88,AL88,AN88,AP88,AR88,AT88,AV88,AX88,AZ88,BB88,BD88,BF88),6)+LARGE((N88,P88,R88,T88,V88,X88,Z88,AB88,AD88,AF88,AH88,AJ88,AL88,AN88,AP88,AR88,AT88,AV88,AX88,AZ88,BB88,BD88,BF88),7)+LARGE((N88,P88,R88,T88,V88,X88,Z88,AB88,AD88,AF88,AH88,AJ88,AL88,AN88,AP88,AR88,AT88,AV88,AX88,AZ88,BB88,BD88,BF88),8)</f>
        <v>83</v>
      </c>
      <c r="F88" s="74">
        <f>E88-BI88</f>
        <v>-1</v>
      </c>
      <c r="G88" s="73" t="str">
        <f>IF(SUMIF(M88:BF88,"&lt;0")&lt;&gt;0,SUMIF(M88:BF88,"&lt;0")*(-1)," ")</f>
        <v xml:space="preserve"> </v>
      </c>
      <c r="H88" s="77">
        <f>N88+P88+R88+T88+V88+X88+Z88+AB88+AD88+AF88+AH88+AJ88+AL88+AN88+AP88+AR88+AT88+AV88+AX88+AZ88+BB88+BD88+BF88</f>
        <v>84</v>
      </c>
      <c r="I88" s="74">
        <f>H88-BJ88</f>
        <v>-3</v>
      </c>
      <c r="J88" s="78">
        <f>IF(M88=0,0,1)+IF(O88=0,0,1)+IF(Q88=0,0,1)+IF(S88=0,0,1)+IF(U88=0,0,1)+IF(W88=0,0,1)+IF(Y88=0,0,1)+IF(AA88=0,0,1)+IF(AC88=0,0,1)+IF(AE88=0,0,1)+IF(AG88=0,0,1)+IF(AI88=0,0,1)+IF(AK88=0,0,1)+IF(AM88=0,0,1)+IF(AO88=0,0,1)+IF(AQ88=0,0,1)+IF(AU88=0,0,1)+IF(AS88=0,0,1)+IF(AU88=0,0,1)+IF(AW88=0,0,1)+IF(AY88=0,0,1)+IF(BA88=0,0,1)+IF(BC88=0,0,1)+IF(BE88=0,0,1)</f>
        <v>9</v>
      </c>
      <c r="K88" s="80">
        <f>IF(J88=0,"-",IF(J88&gt;8,E88/8,E88/J88))</f>
        <v>10.375</v>
      </c>
      <c r="L88" s="81">
        <f>IF(OR(H88=0,J88=0),"-",H88/J88)</f>
        <v>9.3333333333333339</v>
      </c>
      <c r="M88" s="46"/>
      <c r="N88" s="31">
        <f>IF(M88&gt;0,VLOOKUP(M88,'Начисление очков'!$L$4:$M$68,2,FALSE),0)</f>
        <v>0</v>
      </c>
      <c r="O88" s="35"/>
      <c r="P88" s="28">
        <f>IF(O88&gt;0,VLOOKUP(O88,'Начисление очков'!$G$4:$H$68,2,FALSE),0)</f>
        <v>0</v>
      </c>
      <c r="Q88" s="34">
        <v>8</v>
      </c>
      <c r="R88" s="31">
        <f>VLOOKUP(Q88,'Начисление очков'!$V$4:$W$68,2,FALSE)</f>
        <v>12</v>
      </c>
      <c r="S88" s="35"/>
      <c r="T88" s="28">
        <f>VLOOKUP(S88,'Начисление очков'!$Q$4:$R$68,2,FALSE)</f>
        <v>0</v>
      </c>
      <c r="U88" s="35"/>
      <c r="V88" s="28">
        <f>VLOOKUP(U88,'Начисление очков'!$Q$4:$R$68,2,FALSE)</f>
        <v>0</v>
      </c>
      <c r="W88" s="34"/>
      <c r="X88" s="31">
        <f>VLOOKUP(W88,'Начисление очков'!$V$4:$W$68,2,FALSE)</f>
        <v>0</v>
      </c>
      <c r="Y88" s="35">
        <v>48</v>
      </c>
      <c r="Z88" s="28">
        <f>IF(Y88&gt;0,VLOOKUP(Y88,'Начисление очков'!$G$4:$H$68,2,FALSE),0)</f>
        <v>2</v>
      </c>
      <c r="AA88" s="56">
        <v>32</v>
      </c>
      <c r="AB88" s="57">
        <f>IF(AA88&gt;0,VLOOKUP(AA88,'Начисление очков'!$B$4:$C$68,2,FALSE),0)</f>
        <v>30</v>
      </c>
      <c r="AC88" s="35">
        <v>64</v>
      </c>
      <c r="AD88" s="28">
        <f>IF(AC88&gt;0,VLOOKUP(AC88,'Начисление очков'!$G$4:$H$68,2,FALSE),0)</f>
        <v>1</v>
      </c>
      <c r="AE88" s="34"/>
      <c r="AF88" s="31">
        <f>VLOOKUP(AE88,'Начисление очков'!$V$4:$W$68,2,FALSE)</f>
        <v>0</v>
      </c>
      <c r="AG88" s="6"/>
      <c r="AH88" s="6">
        <f>IF(AG88&gt;0,VLOOKUP(AG88,'Начисление очков'!$B$4:$C$68,2,FALSE),0)</f>
        <v>0</v>
      </c>
      <c r="AI88" s="46">
        <v>54</v>
      </c>
      <c r="AJ88" s="34">
        <f>IF(AI88&gt;0,VLOOKUP(AI88,'Начисление очков'!$B$4:$C$68,2,FALSE),0)</f>
        <v>7</v>
      </c>
      <c r="AK88" s="6"/>
      <c r="AL88" s="28">
        <f>VLOOKUP(AK88,'Начисление очков'!$V$4:$W$68,2,FALSE)</f>
        <v>0</v>
      </c>
      <c r="AM88" s="34">
        <v>48</v>
      </c>
      <c r="AN88" s="31">
        <f>IF(AM88&gt;0,VLOOKUP(AM88,'Начисление очков'!$G$4:$H$68,2,FALSE),0)</f>
        <v>2</v>
      </c>
      <c r="AO88" s="35"/>
      <c r="AP88" s="107">
        <f>VLOOKUP(AO88,'Начисление очков'!$L$4:$M$68,2,FALSE)</f>
        <v>0</v>
      </c>
      <c r="AQ88" s="34"/>
      <c r="AR88" s="31">
        <f>VLOOKUP(AQ88,'Начисление очков'!$G$4:$H$68,2,FALSE)</f>
        <v>0</v>
      </c>
      <c r="AS88" s="35">
        <v>32</v>
      </c>
      <c r="AT88" s="28">
        <f>VLOOKUP(AS88,'Начисление очков'!$L$4:$M$68,2,FALSE)</f>
        <v>10</v>
      </c>
      <c r="AU88" s="56"/>
      <c r="AV88" s="57">
        <f>VLOOKUP(AU88,'Начисление очков'!$Q$4:$R$68,2,FALSE)</f>
        <v>0</v>
      </c>
      <c r="AW88" s="35">
        <v>32</v>
      </c>
      <c r="AX88" s="28">
        <f>VLOOKUP(AW88,'Начисление очков'!$Q$4:$R$68,2,FALSE)</f>
        <v>6</v>
      </c>
      <c r="AY88" s="46"/>
      <c r="AZ88" s="31">
        <f>IF(AY88&gt;0,VLOOKUP(AY88,'Начисление очков'!$Q$4:$R$68,2,FALSE),0)</f>
        <v>0</v>
      </c>
      <c r="BA88" s="6"/>
      <c r="BB88" s="28">
        <f>VLOOKUP(BA88,'Начисление очков'!$L$4:$M$68,2,FALSE)</f>
        <v>0</v>
      </c>
      <c r="BC88" s="46">
        <v>40</v>
      </c>
      <c r="BD88" s="34">
        <f>IF(BC88&gt;0,VLOOKUP(BC88,'Начисление очков'!$B$4:$C$68,2,FALSE),0)</f>
        <v>14</v>
      </c>
      <c r="BE88" s="35"/>
      <c r="BF88" s="28">
        <f>IF(BE88&gt;0,VLOOKUP(BE88,'Начисление очков'!$G$4:$H$68,2,FALSE),0)</f>
        <v>0</v>
      </c>
      <c r="BG88" s="223">
        <v>40</v>
      </c>
      <c r="BH88" s="222">
        <f>IF(BG88&gt;0,VLOOKUP(BG88,'Начисление очков'!$L$4:$M$68,2,FALSE),0)</f>
        <v>3</v>
      </c>
      <c r="BI88" s="87">
        <v>84</v>
      </c>
      <c r="BJ88" s="88">
        <v>87</v>
      </c>
      <c r="BK88" s="88">
        <v>77</v>
      </c>
      <c r="BM88" s="24" t="e">
        <f>IF(#REF!=0,0,1)</f>
        <v>#REF!</v>
      </c>
    </row>
    <row r="89" spans="2:65" ht="15.9" customHeight="1" x14ac:dyDescent="0.3">
      <c r="B89" s="66" t="s">
        <v>54</v>
      </c>
      <c r="C89" s="67">
        <f>C88+1</f>
        <v>80</v>
      </c>
      <c r="D89" s="114">
        <f>IF(BK89=0," ",BK89-C89)</f>
        <v>-9</v>
      </c>
      <c r="E89" s="65">
        <f>LARGE((N89,P89,R89,T89,V89,X89,Z89,AB89,AD89,AF89,AH89,AJ89,AL89,AN89,AP89,AR89,AT89,AV89,AX89,AZ89,BB89,BD89,BF89),1)+LARGE((N89,P89,R89,T89,V89,X89,Z89,AB89,AD89,AF89,AH89,AJ89,AL89,AN89,AP89,AR89,AT89,AV89,AX89,AZ89,BB89,BD89,BF89),2)+LARGE((N89,P89,R89,T89,V89,X89,Z89,AB89,AD89,AF89,AH89,AJ89,AL89,AN89,AP89,AR89,AT89,AV89,AX89,AZ89,BB89,BD89,BF89),3)+LARGE((N89,P89,R89,T89,V89,X89,Z89,AB89,AD89,AF89,AH89,AJ89,AL89,AN89,AP89,AR89,AT89,AV89,AX89,AZ89,BB89,BD89,BF89),4)+LARGE((N89,P89,R89,T89,V89,X89,Z89,AB89,AD89,AF89,AH89,AJ89,AL89,AN89,AP89,AR89,AT89,AV89,AX89,AZ89,BB89,BD89,BF89),5)+LARGE((N89,P89,R89,T89,V89,X89,Z89,AB89,AD89,AF89,AH89,AJ89,AL89,AN89,AP89,AR89,AT89,AV89,AX89,AZ89,BB89,BD89,BF89),6)+LARGE((N89,P89,R89,T89,V89,X89,Z89,AB89,AD89,AF89,AH89,AJ89,AL89,AN89,AP89,AR89,AT89,AV89,AX89,AZ89,BB89,BD89,BF89),7)+LARGE((N89,P89,R89,T89,V89,X89,Z89,AB89,AD89,AF89,AH89,AJ89,AL89,AN89,AP89,AR89,AT89,AV89,AX89,AZ89,BB89,BD89,BF89),8)</f>
        <v>81</v>
      </c>
      <c r="F89" s="74">
        <f>E89-BI89</f>
        <v>-12</v>
      </c>
      <c r="G89" s="73" t="str">
        <f>IF(SUMIF(M89:BF89,"&lt;0")&lt;&gt;0,SUMIF(M89:BF89,"&lt;0")*(-1)," ")</f>
        <v xml:space="preserve"> </v>
      </c>
      <c r="H89" s="77">
        <f>N89+P89+R89+T89+V89+X89+Z89+AB89+AD89+AF89+AH89+AJ89+AL89+AN89+AP89+AR89+AT89+AV89+AX89+AZ89+BB89+BD89+BF89</f>
        <v>81</v>
      </c>
      <c r="I89" s="74">
        <f>H89-BJ89</f>
        <v>-12</v>
      </c>
      <c r="J89" s="78">
        <f>IF(M89=0,0,1)+IF(O89=0,0,1)+IF(Q89=0,0,1)+IF(S89=0,0,1)+IF(U89=0,0,1)+IF(W89=0,0,1)+IF(Y89=0,0,1)+IF(AA89=0,0,1)+IF(AC89=0,0,1)+IF(AE89=0,0,1)+IF(AG89=0,0,1)+IF(AI89=0,0,1)+IF(AK89=0,0,1)+IF(AM89=0,0,1)+IF(AO89=0,0,1)+IF(AQ89=0,0,1)+IF(AU89=0,0,1)+IF(AS89=0,0,1)+IF(AU89=0,0,1)+IF(AW89=0,0,1)+IF(AY89=0,0,1)+IF(BA89=0,0,1)+IF(BC89=0,0,1)+IF(BE89=0,0,1)</f>
        <v>4</v>
      </c>
      <c r="K89" s="80">
        <f>IF(J89=0,"-",IF(J89&gt;8,E89/8,E89/J89))</f>
        <v>20.25</v>
      </c>
      <c r="L89" s="81">
        <f>IF(OR(H89=0,J89=0),"-",H89/J89)</f>
        <v>20.25</v>
      </c>
      <c r="M89" s="62"/>
      <c r="N89" s="31">
        <f>IF(M89&gt;0,VLOOKUP(M89,'Начисление очков'!$L$4:$M$68,2,FALSE),0)</f>
        <v>0</v>
      </c>
      <c r="O89" s="36"/>
      <c r="P89" s="28">
        <f>IF(O89&gt;0,VLOOKUP(O89,'Начисление очков'!$G$4:$H$68,2,FALSE),0)</f>
        <v>0</v>
      </c>
      <c r="Q89" s="33"/>
      <c r="R89" s="31">
        <f>VLOOKUP(Q89,'Начисление очков'!$V$4:$W$68,2,FALSE)</f>
        <v>0</v>
      </c>
      <c r="S89" s="36"/>
      <c r="T89" s="28">
        <f>VLOOKUP(S89,'Начисление очков'!$Q$4:$R$68,2,FALSE)</f>
        <v>0</v>
      </c>
      <c r="U89" s="36"/>
      <c r="V89" s="28">
        <f>VLOOKUP(U89,'Начисление очков'!$Q$4:$R$68,2,FALSE)</f>
        <v>0</v>
      </c>
      <c r="W89" s="33"/>
      <c r="X89" s="31">
        <f>VLOOKUP(W89,'Начисление очков'!$V$4:$W$68,2,FALSE)</f>
        <v>0</v>
      </c>
      <c r="Y89" s="36"/>
      <c r="Z89" s="28">
        <f>IF(Y89&gt;0,VLOOKUP(Y89,'Начисление очков'!$G$4:$H$68,2,FALSE),0)</f>
        <v>0</v>
      </c>
      <c r="AA89" s="56"/>
      <c r="AB89" s="57">
        <f>IF(AA89&gt;0,VLOOKUP(AA89,'Начисление очков'!$B$4:$C$68,2,FALSE),0)</f>
        <v>0</v>
      </c>
      <c r="AC89" s="36"/>
      <c r="AD89" s="28">
        <f>IF(AC89&gt;0,VLOOKUP(AC89,'Начисление очков'!$G$4:$H$68,2,FALSE),0)</f>
        <v>0</v>
      </c>
      <c r="AE89" s="33"/>
      <c r="AF89" s="31">
        <f>VLOOKUP(AE89,'Начисление очков'!$V$4:$W$68,2,FALSE)</f>
        <v>0</v>
      </c>
      <c r="AG89" s="52"/>
      <c r="AH89" s="6">
        <f>IF(AG89&gt;0,VLOOKUP(AG89,'Начисление очков'!$B$4:$C$68,2,FALSE),0)</f>
        <v>0</v>
      </c>
      <c r="AI89" s="46">
        <v>22</v>
      </c>
      <c r="AJ89" s="34">
        <f>IF(AI89&gt;0,VLOOKUP(AI89,'Начисление очков'!$B$4:$C$68,2,FALSE),0)</f>
        <v>40</v>
      </c>
      <c r="AK89" s="52"/>
      <c r="AL89" s="28">
        <f>VLOOKUP(AK89,'Начисление очков'!$V$4:$W$68,2,FALSE)</f>
        <v>0</v>
      </c>
      <c r="AM89" s="33">
        <v>24</v>
      </c>
      <c r="AN89" s="31">
        <f>IF(AM89&gt;0,VLOOKUP(AM89,'Начисление очков'!$G$4:$H$68,2,FALSE),0)</f>
        <v>21</v>
      </c>
      <c r="AO89" s="36"/>
      <c r="AP89" s="107">
        <f>VLOOKUP(AO89,'Начисление очков'!$L$4:$M$68,2,FALSE)</f>
        <v>0</v>
      </c>
      <c r="AQ89" s="33">
        <v>32</v>
      </c>
      <c r="AR89" s="31">
        <f>VLOOKUP(AQ89,'Начисление очков'!$G$4:$H$68,2,FALSE)</f>
        <v>18</v>
      </c>
      <c r="AS89" s="36">
        <v>48</v>
      </c>
      <c r="AT89" s="28">
        <f>VLOOKUP(AS89,'Начисление очков'!$L$4:$M$68,2,FALSE)</f>
        <v>2</v>
      </c>
      <c r="AU89" s="99"/>
      <c r="AV89" s="57">
        <f>VLOOKUP(AU89,'Начисление очков'!$Q$4:$R$68,2,FALSE)</f>
        <v>0</v>
      </c>
      <c r="AW89" s="36"/>
      <c r="AX89" s="28">
        <f>VLOOKUP(AW89,'Начисление очков'!$Q$4:$R$68,2,FALSE)</f>
        <v>0</v>
      </c>
      <c r="AY89" s="62"/>
      <c r="AZ89" s="31">
        <f>IF(AY89&gt;0,VLOOKUP(AY89,'Начисление очков'!$Q$4:$R$68,2,FALSE),0)</f>
        <v>0</v>
      </c>
      <c r="BA89" s="52"/>
      <c r="BB89" s="28">
        <f>VLOOKUP(BA89,'Начисление очков'!$L$4:$M$68,2,FALSE)</f>
        <v>0</v>
      </c>
      <c r="BC89" s="46"/>
      <c r="BD89" s="34">
        <f>IF(BC89&gt;0,VLOOKUP(BC89,'Начисление очков'!$B$4:$C$68,2,FALSE),0)</f>
        <v>0</v>
      </c>
      <c r="BE89" s="36"/>
      <c r="BF89" s="28">
        <f>IF(BE89&gt;0,VLOOKUP(BE89,'Начисление очков'!$G$4:$H$68,2,FALSE),0)</f>
        <v>0</v>
      </c>
      <c r="BG89" s="224">
        <v>24</v>
      </c>
      <c r="BH89" s="222">
        <f>IF(BG89&gt;0,VLOOKUP(BG89,'Начисление очков'!$L$4:$M$68,2,FALSE),0)</f>
        <v>12</v>
      </c>
      <c r="BI89" s="87">
        <v>93</v>
      </c>
      <c r="BJ89" s="88">
        <v>93</v>
      </c>
      <c r="BK89" s="88">
        <v>71</v>
      </c>
      <c r="BM89" s="24" t="e">
        <f>IF(#REF!=0,0,1)</f>
        <v>#REF!</v>
      </c>
    </row>
    <row r="90" spans="2:65" ht="15.9" customHeight="1" x14ac:dyDescent="0.3">
      <c r="B90" s="66" t="s">
        <v>84</v>
      </c>
      <c r="C90" s="67">
        <f>C89+1</f>
        <v>81</v>
      </c>
      <c r="D90" s="114">
        <f>IF(BK90=0," ",BK90-C90)</f>
        <v>-2</v>
      </c>
      <c r="E90" s="65">
        <f>LARGE((N90,P90,R90,T90,V90,X90,Z90,AB90,AD90,AF90,AH90,AJ90,AL90,AN90,AP90,AR90,AT90,AV90,AX90,AZ90,BB90,BD90,BF90),1)+LARGE((N90,P90,R90,T90,V90,X90,Z90,AB90,AD90,AF90,AH90,AJ90,AL90,AN90,AP90,AR90,AT90,AV90,AX90,AZ90,BB90,BD90,BF90),2)+LARGE((N90,P90,R90,T90,V90,X90,Z90,AB90,AD90,AF90,AH90,AJ90,AL90,AN90,AP90,AR90,AT90,AV90,AX90,AZ90,BB90,BD90,BF90),3)+LARGE((N90,P90,R90,T90,V90,X90,Z90,AB90,AD90,AF90,AH90,AJ90,AL90,AN90,AP90,AR90,AT90,AV90,AX90,AZ90,BB90,BD90,BF90),4)+LARGE((N90,P90,R90,T90,V90,X90,Z90,AB90,AD90,AF90,AH90,AJ90,AL90,AN90,AP90,AR90,AT90,AV90,AX90,AZ90,BB90,BD90,BF90),5)+LARGE((N90,P90,R90,T90,V90,X90,Z90,AB90,AD90,AF90,AH90,AJ90,AL90,AN90,AP90,AR90,AT90,AV90,AX90,AZ90,BB90,BD90,BF90),6)+LARGE((N90,P90,R90,T90,V90,X90,Z90,AB90,AD90,AF90,AH90,AJ90,AL90,AN90,AP90,AR90,AT90,AV90,AX90,AZ90,BB90,BD90,BF90),7)+LARGE((N90,P90,R90,T90,V90,X90,Z90,AB90,AD90,AF90,AH90,AJ90,AL90,AN90,AP90,AR90,AT90,AV90,AX90,AZ90,BB90,BD90,BF90),8)</f>
        <v>81</v>
      </c>
      <c r="F90" s="74">
        <f>E90-BI90</f>
        <v>0</v>
      </c>
      <c r="G90" s="73" t="str">
        <f>IF(SUMIF(M90:BF90,"&lt;0")&lt;&gt;0,SUMIF(M90:BF90,"&lt;0")*(-1)," ")</f>
        <v xml:space="preserve"> </v>
      </c>
      <c r="H90" s="77">
        <f>N90+P90+R90+T90+V90+X90+Z90+AB90+AD90+AF90+AH90+AJ90+AL90+AN90+AP90+AR90+AT90+AV90+AX90+AZ90+BB90+BD90+BF90</f>
        <v>83</v>
      </c>
      <c r="I90" s="74">
        <f>H90-BJ90</f>
        <v>0</v>
      </c>
      <c r="J90" s="78">
        <f>IF(M90=0,0,1)+IF(O90=0,0,1)+IF(Q90=0,0,1)+IF(S90=0,0,1)+IF(U90=0,0,1)+IF(W90=0,0,1)+IF(Y90=0,0,1)+IF(AA90=0,0,1)+IF(AC90=0,0,1)+IF(AE90=0,0,1)+IF(AG90=0,0,1)+IF(AI90=0,0,1)+IF(AK90=0,0,1)+IF(AM90=0,0,1)+IF(AO90=0,0,1)+IF(AQ90=0,0,1)+IF(AU90=0,0,1)+IF(AS90=0,0,1)+IF(AU90=0,0,1)+IF(AW90=0,0,1)+IF(AY90=0,0,1)+IF(BA90=0,0,1)+IF(BC90=0,0,1)+IF(BE90=0,0,1)</f>
        <v>10</v>
      </c>
      <c r="K90" s="80">
        <f>IF(J90=0,"-",IF(J90&gt;8,E90/8,E90/J90))</f>
        <v>10.125</v>
      </c>
      <c r="L90" s="81">
        <f>IF(OR(H90=0,J90=0),"-",H90/J90)</f>
        <v>8.3000000000000007</v>
      </c>
      <c r="M90" s="46"/>
      <c r="N90" s="31">
        <f>IF(M90&gt;0,VLOOKUP(M90,'Начисление очков'!$L$4:$M$68,2,FALSE),0)</f>
        <v>0</v>
      </c>
      <c r="O90" s="35"/>
      <c r="P90" s="28">
        <f>IF(O90&gt;0,VLOOKUP(O90,'Начисление очков'!$G$4:$H$68,2,FALSE),0)</f>
        <v>0</v>
      </c>
      <c r="Q90" s="34"/>
      <c r="R90" s="31">
        <f>VLOOKUP(Q90,'Начисление очков'!$V$4:$W$68,2,FALSE)</f>
        <v>0</v>
      </c>
      <c r="S90" s="35"/>
      <c r="T90" s="28">
        <f>VLOOKUP(S90,'Начисление очков'!$Q$4:$R$68,2,FALSE)</f>
        <v>0</v>
      </c>
      <c r="U90" s="35"/>
      <c r="V90" s="28">
        <f>VLOOKUP(U90,'Начисление очков'!$Q$4:$R$68,2,FALSE)</f>
        <v>0</v>
      </c>
      <c r="W90" s="34"/>
      <c r="X90" s="31">
        <f>VLOOKUP(W90,'Начисление очков'!$V$4:$W$68,2,FALSE)</f>
        <v>0</v>
      </c>
      <c r="Y90" s="35"/>
      <c r="Z90" s="28">
        <f>IF(Y90&gt;0,VLOOKUP(Y90,'Начисление очков'!$G$4:$H$68,2,FALSE),0)</f>
        <v>0</v>
      </c>
      <c r="AA90" s="56"/>
      <c r="AB90" s="57">
        <f>IF(AA90&gt;0,VLOOKUP(AA90,'Начисление очков'!$B$4:$C$68,2,FALSE),0)</f>
        <v>0</v>
      </c>
      <c r="AC90" s="35">
        <v>40</v>
      </c>
      <c r="AD90" s="28">
        <f>IF(AC90&gt;0,VLOOKUP(AC90,'Начисление очков'!$G$4:$H$68,2,FALSE),0)</f>
        <v>3</v>
      </c>
      <c r="AE90" s="34"/>
      <c r="AF90" s="31">
        <f>VLOOKUP(AE90,'Начисление очков'!$V$4:$W$68,2,FALSE)</f>
        <v>0</v>
      </c>
      <c r="AG90" s="6"/>
      <c r="AH90" s="6">
        <f>IF(AG90&gt;0,VLOOKUP(AG90,'Начисление очков'!$B$4:$C$68,2,FALSE),0)</f>
        <v>0</v>
      </c>
      <c r="AI90" s="46">
        <v>40</v>
      </c>
      <c r="AJ90" s="34">
        <f>IF(AI90&gt;0,VLOOKUP(AI90,'Начисление очков'!$B$4:$C$68,2,FALSE),0)</f>
        <v>14</v>
      </c>
      <c r="AK90" s="6">
        <v>12</v>
      </c>
      <c r="AL90" s="28">
        <f>VLOOKUP(AK90,'Начисление очков'!$V$4:$W$68,2,FALSE)</f>
        <v>8</v>
      </c>
      <c r="AM90" s="34"/>
      <c r="AN90" s="31">
        <f>IF(AM90&gt;0,VLOOKUP(AM90,'Начисление очков'!$G$4:$H$68,2,FALSE),0)</f>
        <v>0</v>
      </c>
      <c r="AO90" s="35"/>
      <c r="AP90" s="107">
        <f>VLOOKUP(AO90,'Начисление очков'!$L$4:$M$68,2,FALSE)</f>
        <v>0</v>
      </c>
      <c r="AQ90" s="34"/>
      <c r="AR90" s="31">
        <f>VLOOKUP(AQ90,'Начисление очков'!$G$4:$H$68,2,FALSE)</f>
        <v>0</v>
      </c>
      <c r="AS90" s="35">
        <v>48</v>
      </c>
      <c r="AT90" s="28">
        <f>VLOOKUP(AS90,'Начисление очков'!$L$4:$M$68,2,FALSE)</f>
        <v>2</v>
      </c>
      <c r="AU90" s="56">
        <v>16</v>
      </c>
      <c r="AV90" s="57">
        <f>VLOOKUP(AU90,'Начисление очков'!$Q$4:$R$68,2,FALSE)</f>
        <v>19</v>
      </c>
      <c r="AW90" s="35">
        <v>32</v>
      </c>
      <c r="AX90" s="28">
        <f>VLOOKUP(AW90,'Начисление очков'!$Q$4:$R$68,2,FALSE)</f>
        <v>6</v>
      </c>
      <c r="AY90" s="46">
        <v>32</v>
      </c>
      <c r="AZ90" s="31">
        <f>IF(AY90&gt;0,VLOOKUP(AY90,'Начисление очков'!$Q$4:$R$68,2,FALSE),0)</f>
        <v>6</v>
      </c>
      <c r="BA90" s="6"/>
      <c r="BB90" s="28">
        <f>VLOOKUP(BA90,'Начисление очков'!$L$4:$M$68,2,FALSE)</f>
        <v>0</v>
      </c>
      <c r="BC90" s="46">
        <v>54</v>
      </c>
      <c r="BD90" s="34">
        <f>IF(BC90&gt;0,VLOOKUP(BC90,'Начисление очков'!$B$4:$C$68,2,FALSE),0)</f>
        <v>7</v>
      </c>
      <c r="BE90" s="35">
        <v>32</v>
      </c>
      <c r="BF90" s="28">
        <f>IF(BE90&gt;0,VLOOKUP(BE90,'Начисление очков'!$G$4:$H$68,2,FALSE),0)</f>
        <v>18</v>
      </c>
      <c r="BG90" s="223"/>
      <c r="BH90" s="222">
        <f>IF(BG90&gt;0,VLOOKUP(BG90,'Начисление очков'!$L$4:$M$68,2,FALSE),0)</f>
        <v>0</v>
      </c>
      <c r="BI90" s="87">
        <v>81</v>
      </c>
      <c r="BJ90" s="88">
        <v>83</v>
      </c>
      <c r="BK90" s="88">
        <v>79</v>
      </c>
      <c r="BM90" s="24" t="e">
        <f>IF(#REF!=0,0,1)</f>
        <v>#REF!</v>
      </c>
    </row>
    <row r="91" spans="2:65" ht="15.9" customHeight="1" x14ac:dyDescent="0.3">
      <c r="B91" s="66" t="s">
        <v>106</v>
      </c>
      <c r="C91" s="67">
        <f>C90+1</f>
        <v>82</v>
      </c>
      <c r="D91" s="114">
        <f>IF(BK91=0," ",BK91-C91)</f>
        <v>-4</v>
      </c>
      <c r="E91" s="65">
        <f>LARGE((N91,P91,R91,T91,V91,X91,Z91,AB91,AD91,AF91,AH91,AJ91,AL91,AN91,AP91,AR91,AT91,AV91,AX91,AZ91,BB91,BD91,BF91),1)+LARGE((N91,P91,R91,T91,V91,X91,Z91,AB91,AD91,AF91,AH91,AJ91,AL91,AN91,AP91,AR91,AT91,AV91,AX91,AZ91,BB91,BD91,BF91),2)+LARGE((N91,P91,R91,T91,V91,X91,Z91,AB91,AD91,AF91,AH91,AJ91,AL91,AN91,AP91,AR91,AT91,AV91,AX91,AZ91,BB91,BD91,BF91),3)+LARGE((N91,P91,R91,T91,V91,X91,Z91,AB91,AD91,AF91,AH91,AJ91,AL91,AN91,AP91,AR91,AT91,AV91,AX91,AZ91,BB91,BD91,BF91),4)+LARGE((N91,P91,R91,T91,V91,X91,Z91,AB91,AD91,AF91,AH91,AJ91,AL91,AN91,AP91,AR91,AT91,AV91,AX91,AZ91,BB91,BD91,BF91),5)+LARGE((N91,P91,R91,T91,V91,X91,Z91,AB91,AD91,AF91,AH91,AJ91,AL91,AN91,AP91,AR91,AT91,AV91,AX91,AZ91,BB91,BD91,BF91),6)+LARGE((N91,P91,R91,T91,V91,X91,Z91,AB91,AD91,AF91,AH91,AJ91,AL91,AN91,AP91,AR91,AT91,AV91,AX91,AZ91,BB91,BD91,BF91),7)+LARGE((N91,P91,R91,T91,V91,X91,Z91,AB91,AD91,AF91,AH91,AJ91,AL91,AN91,AP91,AR91,AT91,AV91,AX91,AZ91,BB91,BD91,BF91),8)</f>
        <v>80</v>
      </c>
      <c r="F91" s="74">
        <f>E91-BI91</f>
        <v>-1</v>
      </c>
      <c r="G91" s="73" t="str">
        <f>IF(SUMIF(M91:BF91,"&lt;0")&lt;&gt;0,SUMIF(M91:BF91,"&lt;0")*(-1)," ")</f>
        <v xml:space="preserve"> </v>
      </c>
      <c r="H91" s="77">
        <f>N91+P91+R91+T91+V91+X91+Z91+AB91+AD91+AF91+AH91+AJ91+AL91+AN91+AP91+AR91+AT91+AV91+AX91+AZ91+BB91+BD91+BF91</f>
        <v>80</v>
      </c>
      <c r="I91" s="74">
        <f>H91-BJ91</f>
        <v>-1</v>
      </c>
      <c r="J91" s="78">
        <f>IF(M91=0,0,1)+IF(O91=0,0,1)+IF(Q91=0,0,1)+IF(S91=0,0,1)+IF(U91=0,0,1)+IF(W91=0,0,1)+IF(Y91=0,0,1)+IF(AA91=0,0,1)+IF(AC91=0,0,1)+IF(AE91=0,0,1)+IF(AG91=0,0,1)+IF(AI91=0,0,1)+IF(AK91=0,0,1)+IF(AM91=0,0,1)+IF(AO91=0,0,1)+IF(AQ91=0,0,1)+IF(AU91=0,0,1)+IF(AS91=0,0,1)+IF(AU91=0,0,1)+IF(AW91=0,0,1)+IF(AY91=0,0,1)+IF(BA91=0,0,1)+IF(BC91=0,0,1)+IF(BE91=0,0,1)</f>
        <v>5</v>
      </c>
      <c r="K91" s="80">
        <f>IF(J91=0,"-",IF(J91&gt;8,E91/8,E91/J91))</f>
        <v>16</v>
      </c>
      <c r="L91" s="81">
        <f>IF(OR(H91=0,J91=0),"-",H91/J91)</f>
        <v>16</v>
      </c>
      <c r="M91" s="46"/>
      <c r="N91" s="31">
        <f>IF(M91&gt;0,VLOOKUP(M91,'Начисление очков'!$L$4:$M$68,2,FALSE),0)</f>
        <v>0</v>
      </c>
      <c r="O91" s="35"/>
      <c r="P91" s="28">
        <f>IF(O91&gt;0,VLOOKUP(O91,'Начисление очков'!$G$4:$H$68,2,FALSE),0)</f>
        <v>0</v>
      </c>
      <c r="Q91" s="34"/>
      <c r="R91" s="31">
        <f>VLOOKUP(Q91,'Начисление очков'!$V$4:$W$68,2,FALSE)</f>
        <v>0</v>
      </c>
      <c r="S91" s="35"/>
      <c r="T91" s="28">
        <f>VLOOKUP(S91,'Начисление очков'!$Q$4:$R$68,2,FALSE)</f>
        <v>0</v>
      </c>
      <c r="U91" s="35"/>
      <c r="V91" s="28">
        <f>VLOOKUP(U91,'Начисление очков'!$Q$4:$R$68,2,FALSE)</f>
        <v>0</v>
      </c>
      <c r="W91" s="34"/>
      <c r="X91" s="31">
        <f>VLOOKUP(W91,'Начисление очков'!$V$4:$W$68,2,FALSE)</f>
        <v>0</v>
      </c>
      <c r="Y91" s="35"/>
      <c r="Z91" s="28">
        <f>IF(Y91&gt;0,VLOOKUP(Y91,'Начисление очков'!$G$4:$H$68,2,FALSE),0)</f>
        <v>0</v>
      </c>
      <c r="AA91" s="56"/>
      <c r="AB91" s="57">
        <f>IF(AA91&gt;0,VLOOKUP(AA91,'Начисление очков'!$B$4:$C$68,2,FALSE),0)</f>
        <v>0</v>
      </c>
      <c r="AC91" s="35"/>
      <c r="AD91" s="28">
        <f>IF(AC91&gt;0,VLOOKUP(AC91,'Начисление очков'!$G$4:$H$68,2,FALSE),0)</f>
        <v>0</v>
      </c>
      <c r="AE91" s="34"/>
      <c r="AF91" s="31">
        <f>VLOOKUP(AE91,'Начисление очков'!$V$4:$W$68,2,FALSE)</f>
        <v>0</v>
      </c>
      <c r="AG91" s="6"/>
      <c r="AH91" s="6">
        <f>IF(AG91&gt;0,VLOOKUP(AG91,'Начисление очков'!$B$4:$C$68,2,FALSE),0)</f>
        <v>0</v>
      </c>
      <c r="AI91" s="46"/>
      <c r="AJ91" s="34">
        <f>IF(AI91&gt;0,VLOOKUP(AI91,'Начисление очков'!$B$4:$C$68,2,FALSE),0)</f>
        <v>0</v>
      </c>
      <c r="AK91" s="6"/>
      <c r="AL91" s="28">
        <f>VLOOKUP(AK91,'Начисление очков'!$V$4:$W$68,2,FALSE)</f>
        <v>0</v>
      </c>
      <c r="AM91" s="34">
        <v>36</v>
      </c>
      <c r="AN91" s="31">
        <f>IF(AM91&gt;0,VLOOKUP(AM91,'Начисление очков'!$G$4:$H$68,2,FALSE),0)</f>
        <v>8</v>
      </c>
      <c r="AO91" s="35">
        <v>32</v>
      </c>
      <c r="AP91" s="107">
        <f>VLOOKUP(AO91,'Начисление очков'!$L$4:$M$68,2,FALSE)</f>
        <v>10</v>
      </c>
      <c r="AQ91" s="34"/>
      <c r="AR91" s="31">
        <f>VLOOKUP(AQ91,'Начисление очков'!$G$4:$H$68,2,FALSE)</f>
        <v>0</v>
      </c>
      <c r="AS91" s="35"/>
      <c r="AT91" s="28">
        <f>VLOOKUP(AS91,'Начисление очков'!$L$4:$M$68,2,FALSE)</f>
        <v>0</v>
      </c>
      <c r="AU91" s="56"/>
      <c r="AV91" s="57">
        <f>VLOOKUP(AU91,'Начисление очков'!$Q$4:$R$68,2,FALSE)</f>
        <v>0</v>
      </c>
      <c r="AW91" s="35">
        <v>32</v>
      </c>
      <c r="AX91" s="28">
        <f>VLOOKUP(AW91,'Начисление очков'!$Q$4:$R$68,2,FALSE)</f>
        <v>6</v>
      </c>
      <c r="AY91" s="46">
        <v>52</v>
      </c>
      <c r="AZ91" s="31">
        <f>IF(AY91&gt;0,VLOOKUP(AY91,'Начисление очков'!$Q$4:$R$68,2,FALSE),0)</f>
        <v>1</v>
      </c>
      <c r="BA91" s="6"/>
      <c r="BB91" s="28">
        <f>VLOOKUP(BA91,'Начисление очков'!$L$4:$M$68,2,FALSE)</f>
        <v>0</v>
      </c>
      <c r="BC91" s="46"/>
      <c r="BD91" s="34">
        <f>IF(BC91&gt;0,VLOOKUP(BC91,'Начисление очков'!$B$4:$C$68,2,FALSE),0)</f>
        <v>0</v>
      </c>
      <c r="BE91" s="35">
        <v>16</v>
      </c>
      <c r="BF91" s="28">
        <f>IF(BE91&gt;0,VLOOKUP(BE91,'Начисление очков'!$G$4:$H$68,2,FALSE),0)</f>
        <v>55</v>
      </c>
      <c r="BG91" s="223">
        <v>64</v>
      </c>
      <c r="BH91" s="222">
        <f>IF(BG91&gt;0,VLOOKUP(BG91,'Начисление очков'!$L$4:$M$68,2,FALSE),0)</f>
        <v>1</v>
      </c>
      <c r="BI91" s="87">
        <v>81</v>
      </c>
      <c r="BJ91" s="88">
        <v>81</v>
      </c>
      <c r="BK91" s="88">
        <v>78</v>
      </c>
      <c r="BM91" s="24" t="e">
        <f>IF(#REF!=0,0,1)</f>
        <v>#REF!</v>
      </c>
    </row>
    <row r="92" spans="2:65" ht="15.9" customHeight="1" x14ac:dyDescent="0.3">
      <c r="B92" s="66" t="s">
        <v>168</v>
      </c>
      <c r="C92" s="67">
        <f>C91+1</f>
        <v>83</v>
      </c>
      <c r="D92" s="114">
        <f>IF(BK92=0," ",BK92-C92)</f>
        <v>-3</v>
      </c>
      <c r="E92" s="65">
        <f>LARGE((N92,P92,R92,T92,V92,X92,Z92,AB92,AD92,AF92,AH92,AJ92,AL92,AN92,AP92,AR92,AT92,AV92,AX92,AZ92,BB92,BD92,BF92),1)+LARGE((N92,P92,R92,T92,V92,X92,Z92,AB92,AD92,AF92,AH92,AJ92,AL92,AN92,AP92,AR92,AT92,AV92,AX92,AZ92,BB92,BD92,BF92),2)+LARGE((N92,P92,R92,T92,V92,X92,Z92,AB92,AD92,AF92,AH92,AJ92,AL92,AN92,AP92,AR92,AT92,AV92,AX92,AZ92,BB92,BD92,BF92),3)+LARGE((N92,P92,R92,T92,V92,X92,Z92,AB92,AD92,AF92,AH92,AJ92,AL92,AN92,AP92,AR92,AT92,AV92,AX92,AZ92,BB92,BD92,BF92),4)+LARGE((N92,P92,R92,T92,V92,X92,Z92,AB92,AD92,AF92,AH92,AJ92,AL92,AN92,AP92,AR92,AT92,AV92,AX92,AZ92,BB92,BD92,BF92),5)+LARGE((N92,P92,R92,T92,V92,X92,Z92,AB92,AD92,AF92,AH92,AJ92,AL92,AN92,AP92,AR92,AT92,AV92,AX92,AZ92,BB92,BD92,BF92),6)+LARGE((N92,P92,R92,T92,V92,X92,Z92,AB92,AD92,AF92,AH92,AJ92,AL92,AN92,AP92,AR92,AT92,AV92,AX92,AZ92,BB92,BD92,BF92),7)+LARGE((N92,P92,R92,T92,V92,X92,Z92,AB92,AD92,AF92,AH92,AJ92,AL92,AN92,AP92,AR92,AT92,AV92,AX92,AZ92,BB92,BD92,BF92),8)</f>
        <v>80</v>
      </c>
      <c r="F92" s="74">
        <f>E92-BI92</f>
        <v>0</v>
      </c>
      <c r="G92" s="73" t="str">
        <f>IF(SUMIF(M92:BF92,"&lt;0")&lt;&gt;0,SUMIF(M92:BF92,"&lt;0")*(-1)," ")</f>
        <v xml:space="preserve"> </v>
      </c>
      <c r="H92" s="77">
        <f>N92+P92+R92+T92+V92+X92+Z92+AB92+AD92+AF92+AH92+AJ92+AL92+AN92+AP92+AR92+AT92+AV92+AX92+AZ92+BB92+BD92+BF92</f>
        <v>80</v>
      </c>
      <c r="I92" s="74">
        <f>H92-BJ92</f>
        <v>0</v>
      </c>
      <c r="J92" s="78">
        <f>IF(M92=0,0,1)+IF(O92=0,0,1)+IF(Q92=0,0,1)+IF(S92=0,0,1)+IF(U92=0,0,1)+IF(W92=0,0,1)+IF(Y92=0,0,1)+IF(AA92=0,0,1)+IF(AC92=0,0,1)+IF(AE92=0,0,1)+IF(AG92=0,0,1)+IF(AI92=0,0,1)+IF(AK92=0,0,1)+IF(AM92=0,0,1)+IF(AO92=0,0,1)+IF(AQ92=0,0,1)+IF(AU92=0,0,1)+IF(AS92=0,0,1)+IF(AU92=0,0,1)+IF(AW92=0,0,1)+IF(AY92=0,0,1)+IF(BA92=0,0,1)+IF(BC92=0,0,1)+IF(BE92=0,0,1)</f>
        <v>8</v>
      </c>
      <c r="K92" s="80">
        <f>IF(J92=0,"-",IF(J92&gt;8,E92/8,E92/J92))</f>
        <v>10</v>
      </c>
      <c r="L92" s="81">
        <f>IF(OR(H92=0,J92=0),"-",H92/J92)</f>
        <v>10</v>
      </c>
      <c r="M92" s="46"/>
      <c r="N92" s="31">
        <f>IF(M92&gt;0,VLOOKUP(M92,'Начисление очков'!$L$4:$M$68,2,FALSE),0)</f>
        <v>0</v>
      </c>
      <c r="O92" s="35">
        <v>32</v>
      </c>
      <c r="P92" s="28">
        <f>IF(O92&gt;0,VLOOKUP(O92,'Начисление очков'!$G$4:$H$68,2,FALSE),0)</f>
        <v>18</v>
      </c>
      <c r="Q92" s="34">
        <v>12</v>
      </c>
      <c r="R92" s="31">
        <f>VLOOKUP(Q92,'Начисление очков'!$V$4:$W$68,2,FALSE)</f>
        <v>8</v>
      </c>
      <c r="S92" s="35"/>
      <c r="T92" s="28">
        <f>VLOOKUP(S92,'Начисление очков'!$Q$4:$R$68,2,FALSE)</f>
        <v>0</v>
      </c>
      <c r="U92" s="35"/>
      <c r="V92" s="28">
        <f>VLOOKUP(U92,'Начисление очков'!$Q$4:$R$68,2,FALSE)</f>
        <v>0</v>
      </c>
      <c r="W92" s="34"/>
      <c r="X92" s="31">
        <f>VLOOKUP(W92,'Начисление очков'!$V$4:$W$68,2,FALSE)</f>
        <v>0</v>
      </c>
      <c r="Y92" s="35"/>
      <c r="Z92" s="28">
        <f>IF(Y92&gt;0,VLOOKUP(Y92,'Начисление очков'!$G$4:$H$68,2,FALSE),0)</f>
        <v>0</v>
      </c>
      <c r="AA92" s="56">
        <v>64</v>
      </c>
      <c r="AB92" s="57">
        <f>IF(AA92&gt;0,VLOOKUP(AA92,'Начисление очков'!$B$4:$C$68,2,FALSE),0)</f>
        <v>2</v>
      </c>
      <c r="AC92" s="35">
        <v>64</v>
      </c>
      <c r="AD92" s="28">
        <f>IF(AC92&gt;0,VLOOKUP(AC92,'Начисление очков'!$G$4:$H$68,2,FALSE),0)</f>
        <v>1</v>
      </c>
      <c r="AE92" s="34"/>
      <c r="AF92" s="31">
        <f>VLOOKUP(AE92,'Начисление очков'!$V$4:$W$68,2,FALSE)</f>
        <v>0</v>
      </c>
      <c r="AG92" s="6">
        <v>32</v>
      </c>
      <c r="AH92" s="6">
        <f>IF(AG92&gt;0,VLOOKUP(AG92,'Начисление очков'!$B$4:$C$68,2,FALSE),0)</f>
        <v>30</v>
      </c>
      <c r="AI92" s="46"/>
      <c r="AJ92" s="34">
        <f>IF(AI92&gt;0,VLOOKUP(AI92,'Начисление очков'!$B$4:$C$68,2,FALSE),0)</f>
        <v>0</v>
      </c>
      <c r="AK92" s="6">
        <v>13</v>
      </c>
      <c r="AL92" s="28">
        <f>VLOOKUP(AK92,'Начисление очков'!$V$4:$W$68,2,FALSE)</f>
        <v>7</v>
      </c>
      <c r="AM92" s="34"/>
      <c r="AN92" s="31">
        <f>IF(AM92&gt;0,VLOOKUP(AM92,'Начисление очков'!$G$4:$H$68,2,FALSE),0)</f>
        <v>0</v>
      </c>
      <c r="AO92" s="35">
        <v>24</v>
      </c>
      <c r="AP92" s="107">
        <f>VLOOKUP(AO92,'Начисление очков'!$L$4:$M$68,2,FALSE)</f>
        <v>12</v>
      </c>
      <c r="AQ92" s="34">
        <v>48</v>
      </c>
      <c r="AR92" s="31">
        <f>VLOOKUP(AQ92,'Начисление очков'!$G$4:$H$68,2,FALSE)</f>
        <v>2</v>
      </c>
      <c r="AS92" s="35"/>
      <c r="AT92" s="28">
        <f>VLOOKUP(AS92,'Начисление очков'!$L$4:$M$68,2,FALSE)</f>
        <v>0</v>
      </c>
      <c r="AU92" s="56"/>
      <c r="AV92" s="57">
        <f>VLOOKUP(AU92,'Начисление очков'!$Q$4:$R$68,2,FALSE)</f>
        <v>0</v>
      </c>
      <c r="AW92" s="35"/>
      <c r="AX92" s="28">
        <f>VLOOKUP(AW92,'Начисление очков'!$Q$4:$R$68,2,FALSE)</f>
        <v>0</v>
      </c>
      <c r="AY92" s="46"/>
      <c r="AZ92" s="31">
        <f>IF(AY92&gt;0,VLOOKUP(AY92,'Начисление очков'!$Q$4:$R$68,2,FALSE),0)</f>
        <v>0</v>
      </c>
      <c r="BA92" s="6"/>
      <c r="BB92" s="28">
        <f>VLOOKUP(BA92,'Начисление очков'!$L$4:$M$68,2,FALSE)</f>
        <v>0</v>
      </c>
      <c r="BC92" s="46"/>
      <c r="BD92" s="34">
        <f>IF(BC92&gt;0,VLOOKUP(BC92,'Начисление очков'!$B$4:$C$68,2,FALSE),0)</f>
        <v>0</v>
      </c>
      <c r="BE92" s="35"/>
      <c r="BF92" s="28">
        <f>IF(BE92&gt;0,VLOOKUP(BE92,'Начисление очков'!$G$4:$H$68,2,FALSE),0)</f>
        <v>0</v>
      </c>
      <c r="BG92" s="223"/>
      <c r="BH92" s="222">
        <f>IF(BG92&gt;0,VLOOKUP(BG92,'Начисление очков'!$L$4:$M$68,2,FALSE),0)</f>
        <v>0</v>
      </c>
      <c r="BI92" s="87">
        <v>80</v>
      </c>
      <c r="BJ92" s="88">
        <v>80</v>
      </c>
      <c r="BK92" s="88">
        <v>80</v>
      </c>
      <c r="BM92" s="24" t="e">
        <f>IF(#REF!=0,0,1)</f>
        <v>#REF!</v>
      </c>
    </row>
    <row r="93" spans="2:65" ht="15.9" customHeight="1" x14ac:dyDescent="0.3">
      <c r="B93" s="66" t="s">
        <v>103</v>
      </c>
      <c r="C93" s="67">
        <f>C92+1</f>
        <v>84</v>
      </c>
      <c r="D93" s="114">
        <f>IF(BK93=0," ",BK93-C93)</f>
        <v>-3</v>
      </c>
      <c r="E93" s="65">
        <f>LARGE((N93,P93,R93,T93,V93,X93,Z93,AB93,AD93,AF93,AH93,AJ93,AL93,AN93,AP93,AR93,AT93,AV93,AX93,AZ93,BB93,BD93,BF93),1)+LARGE((N93,P93,R93,T93,V93,X93,Z93,AB93,AD93,AF93,AH93,AJ93,AL93,AN93,AP93,AR93,AT93,AV93,AX93,AZ93,BB93,BD93,BF93),2)+LARGE((N93,P93,R93,T93,V93,X93,Z93,AB93,AD93,AF93,AH93,AJ93,AL93,AN93,AP93,AR93,AT93,AV93,AX93,AZ93,BB93,BD93,BF93),3)+LARGE((N93,P93,R93,T93,V93,X93,Z93,AB93,AD93,AF93,AH93,AJ93,AL93,AN93,AP93,AR93,AT93,AV93,AX93,AZ93,BB93,BD93,BF93),4)+LARGE((N93,P93,R93,T93,V93,X93,Z93,AB93,AD93,AF93,AH93,AJ93,AL93,AN93,AP93,AR93,AT93,AV93,AX93,AZ93,BB93,BD93,BF93),5)+LARGE((N93,P93,R93,T93,V93,X93,Z93,AB93,AD93,AF93,AH93,AJ93,AL93,AN93,AP93,AR93,AT93,AV93,AX93,AZ93,BB93,BD93,BF93),6)+LARGE((N93,P93,R93,T93,V93,X93,Z93,AB93,AD93,AF93,AH93,AJ93,AL93,AN93,AP93,AR93,AT93,AV93,AX93,AZ93,BB93,BD93,BF93),7)+LARGE((N93,P93,R93,T93,V93,X93,Z93,AB93,AD93,AF93,AH93,AJ93,AL93,AN93,AP93,AR93,AT93,AV93,AX93,AZ93,BB93,BD93,BF93),8)</f>
        <v>78</v>
      </c>
      <c r="F93" s="74">
        <f>E93-BI93</f>
        <v>1</v>
      </c>
      <c r="G93" s="73" t="str">
        <f>IF(SUMIF(M93:BF93,"&lt;0")&lt;&gt;0,SUMIF(M93:BF93,"&lt;0")*(-1)," ")</f>
        <v xml:space="preserve"> </v>
      </c>
      <c r="H93" s="77">
        <f>N93+P93+R93+T93+V93+X93+Z93+AB93+AD93+AF93+AH93+AJ93+AL93+AN93+AP93+AR93+AT93+AV93+AX93+AZ93+BB93+BD93+BF93</f>
        <v>79</v>
      </c>
      <c r="I93" s="74">
        <f>H93-BJ93</f>
        <v>2</v>
      </c>
      <c r="J93" s="78">
        <f>IF(M93=0,0,1)+IF(O93=0,0,1)+IF(Q93=0,0,1)+IF(S93=0,0,1)+IF(U93=0,0,1)+IF(W93=0,0,1)+IF(Y93=0,0,1)+IF(AA93=0,0,1)+IF(AC93=0,0,1)+IF(AE93=0,0,1)+IF(AG93=0,0,1)+IF(AI93=0,0,1)+IF(AK93=0,0,1)+IF(AM93=0,0,1)+IF(AO93=0,0,1)+IF(AQ93=0,0,1)+IF(AU93=0,0,1)+IF(AS93=0,0,1)+IF(AU93=0,0,1)+IF(AW93=0,0,1)+IF(AY93=0,0,1)+IF(BA93=0,0,1)+IF(BC93=0,0,1)+IF(BE93=0,0,1)</f>
        <v>9</v>
      </c>
      <c r="K93" s="80">
        <f>IF(J93=0,"-",IF(J93&gt;8,E93/8,E93/J93))</f>
        <v>9.75</v>
      </c>
      <c r="L93" s="81">
        <f>IF(OR(H93=0,J93=0),"-",H93/J93)</f>
        <v>8.7777777777777786</v>
      </c>
      <c r="M93" s="46">
        <v>48</v>
      </c>
      <c r="N93" s="31">
        <f>IF(M93&gt;0,VLOOKUP(M93,'Начисление очков'!$L$4:$M$68,2,FALSE),0)</f>
        <v>2</v>
      </c>
      <c r="O93" s="35">
        <v>24</v>
      </c>
      <c r="P93" s="28">
        <f>IF(O93&gt;0,VLOOKUP(O93,'Начисление очков'!$G$4:$H$68,2,FALSE),0)</f>
        <v>21</v>
      </c>
      <c r="Q93" s="34"/>
      <c r="R93" s="31">
        <f>VLOOKUP(Q93,'Начисление очков'!$V$4:$W$68,2,FALSE)</f>
        <v>0</v>
      </c>
      <c r="S93" s="35">
        <v>16</v>
      </c>
      <c r="T93" s="28">
        <f>VLOOKUP(S93,'Начисление очков'!$Q$4:$R$68,2,FALSE)</f>
        <v>19</v>
      </c>
      <c r="U93" s="35"/>
      <c r="V93" s="28">
        <f>VLOOKUP(U93,'Начисление очков'!$Q$4:$R$68,2,FALSE)</f>
        <v>0</v>
      </c>
      <c r="W93" s="34">
        <v>32</v>
      </c>
      <c r="X93" s="31">
        <f>VLOOKUP(W93,'Начисление очков'!$V$4:$W$68,2,FALSE)</f>
        <v>2</v>
      </c>
      <c r="Y93" s="35">
        <v>64</v>
      </c>
      <c r="Z93" s="28">
        <f>IF(Y93&gt;0,VLOOKUP(Y93,'Начисление очков'!$G$4:$H$68,2,FALSE),0)</f>
        <v>1</v>
      </c>
      <c r="AA93" s="56"/>
      <c r="AB93" s="57">
        <f>IF(AA93&gt;0,VLOOKUP(AA93,'Начисление очков'!$B$4:$C$68,2,FALSE),0)</f>
        <v>0</v>
      </c>
      <c r="AC93" s="35"/>
      <c r="AD93" s="28">
        <f>IF(AC93&gt;0,VLOOKUP(AC93,'Начисление очков'!$G$4:$H$68,2,FALSE),0)</f>
        <v>0</v>
      </c>
      <c r="AE93" s="34"/>
      <c r="AF93" s="31">
        <f>VLOOKUP(AE93,'Начисление очков'!$V$4:$W$68,2,FALSE)</f>
        <v>0</v>
      </c>
      <c r="AG93" s="6"/>
      <c r="AH93" s="6">
        <f>IF(AG93&gt;0,VLOOKUP(AG93,'Начисление очков'!$B$4:$C$68,2,FALSE),0)</f>
        <v>0</v>
      </c>
      <c r="AI93" s="46"/>
      <c r="AJ93" s="34">
        <f>IF(AI93&gt;0,VLOOKUP(AI93,'Начисление очков'!$B$4:$C$68,2,FALSE),0)</f>
        <v>0</v>
      </c>
      <c r="AK93" s="6">
        <v>24</v>
      </c>
      <c r="AL93" s="28">
        <f>VLOOKUP(AK93,'Начисление очков'!$V$4:$W$68,2,FALSE)</f>
        <v>4</v>
      </c>
      <c r="AM93" s="34"/>
      <c r="AN93" s="31">
        <f>IF(AM93&gt;0,VLOOKUP(AM93,'Начисление очков'!$G$4:$H$68,2,FALSE),0)</f>
        <v>0</v>
      </c>
      <c r="AO93" s="35"/>
      <c r="AP93" s="107">
        <f>VLOOKUP(AO93,'Начисление очков'!$L$4:$M$68,2,FALSE)</f>
        <v>0</v>
      </c>
      <c r="AQ93" s="34"/>
      <c r="AR93" s="31">
        <f>VLOOKUP(AQ93,'Начисление очков'!$G$4:$H$68,2,FALSE)</f>
        <v>0</v>
      </c>
      <c r="AS93" s="35"/>
      <c r="AT93" s="28">
        <f>VLOOKUP(AS93,'Начисление очков'!$L$4:$M$68,2,FALSE)</f>
        <v>0</v>
      </c>
      <c r="AU93" s="56"/>
      <c r="AV93" s="57">
        <f>VLOOKUP(AU93,'Начисление очков'!$Q$4:$R$68,2,FALSE)</f>
        <v>0</v>
      </c>
      <c r="AW93" s="35"/>
      <c r="AX93" s="28">
        <f>VLOOKUP(AW93,'Начисление очков'!$Q$4:$R$68,2,FALSE)</f>
        <v>0</v>
      </c>
      <c r="AY93" s="46"/>
      <c r="AZ93" s="31">
        <f>IF(AY93&gt;0,VLOOKUP(AY93,'Начисление очков'!$Q$4:$R$68,2,FALSE),0)</f>
        <v>0</v>
      </c>
      <c r="BA93" s="6">
        <v>48</v>
      </c>
      <c r="BB93" s="28">
        <f>VLOOKUP(BA93,'Начисление очков'!$L$4:$M$68,2,FALSE)</f>
        <v>2</v>
      </c>
      <c r="BC93" s="46">
        <v>48</v>
      </c>
      <c r="BD93" s="34">
        <f>IF(BC93&gt;0,VLOOKUP(BC93,'Начисление очков'!$B$4:$C$68,2,FALSE),0)</f>
        <v>10</v>
      </c>
      <c r="BE93" s="35">
        <v>32</v>
      </c>
      <c r="BF93" s="28">
        <f>IF(BE93&gt;0,VLOOKUP(BE93,'Начисление очков'!$G$4:$H$68,2,FALSE),0)</f>
        <v>18</v>
      </c>
      <c r="BG93" s="223"/>
      <c r="BH93" s="222">
        <f>IF(BG93&gt;0,VLOOKUP(BG93,'Начисление очков'!$L$4:$M$68,2,FALSE),0)</f>
        <v>0</v>
      </c>
      <c r="BI93" s="87">
        <v>77</v>
      </c>
      <c r="BJ93" s="88">
        <v>77</v>
      </c>
      <c r="BK93" s="88">
        <v>81</v>
      </c>
      <c r="BM93" s="24" t="e">
        <f>IF(#REF!=0,0,1)</f>
        <v>#REF!</v>
      </c>
    </row>
    <row r="94" spans="2:65" ht="15.9" customHeight="1" x14ac:dyDescent="0.3">
      <c r="B94" s="66" t="s">
        <v>123</v>
      </c>
      <c r="C94" s="67">
        <f>C93+1</f>
        <v>85</v>
      </c>
      <c r="D94" s="114">
        <f>IF(BK94=0," ",BK94-C94)</f>
        <v>-3</v>
      </c>
      <c r="E94" s="65">
        <f>LARGE((N94,P94,R94,T94,V94,X94,Z94,AB94,AD94,AF94,AH94,AJ94,AL94,AN94,AP94,AR94,AT94,AV94,AX94,AZ94,BB94,BD94,BF94),1)+LARGE((N94,P94,R94,T94,V94,X94,Z94,AB94,AD94,AF94,AH94,AJ94,AL94,AN94,AP94,AR94,AT94,AV94,AX94,AZ94,BB94,BD94,BF94),2)+LARGE((N94,P94,R94,T94,V94,X94,Z94,AB94,AD94,AF94,AH94,AJ94,AL94,AN94,AP94,AR94,AT94,AV94,AX94,AZ94,BB94,BD94,BF94),3)+LARGE((N94,P94,R94,T94,V94,X94,Z94,AB94,AD94,AF94,AH94,AJ94,AL94,AN94,AP94,AR94,AT94,AV94,AX94,AZ94,BB94,BD94,BF94),4)+LARGE((N94,P94,R94,T94,V94,X94,Z94,AB94,AD94,AF94,AH94,AJ94,AL94,AN94,AP94,AR94,AT94,AV94,AX94,AZ94,BB94,BD94,BF94),5)+LARGE((N94,P94,R94,T94,V94,X94,Z94,AB94,AD94,AF94,AH94,AJ94,AL94,AN94,AP94,AR94,AT94,AV94,AX94,AZ94,BB94,BD94,BF94),6)+LARGE((N94,P94,R94,T94,V94,X94,Z94,AB94,AD94,AF94,AH94,AJ94,AL94,AN94,AP94,AR94,AT94,AV94,AX94,AZ94,BB94,BD94,BF94),7)+LARGE((N94,P94,R94,T94,V94,X94,Z94,AB94,AD94,AF94,AH94,AJ94,AL94,AN94,AP94,AR94,AT94,AV94,AX94,AZ94,BB94,BD94,BF94),8)</f>
        <v>76</v>
      </c>
      <c r="F94" s="74">
        <f>E94-BI94</f>
        <v>0</v>
      </c>
      <c r="G94" s="73" t="str">
        <f>IF(SUMIF(M94:BF94,"&lt;0")&lt;&gt;0,SUMIF(M94:BF94,"&lt;0")*(-1)," ")</f>
        <v xml:space="preserve"> </v>
      </c>
      <c r="H94" s="77">
        <f>N94+P94+R94+T94+V94+X94+Z94+AB94+AD94+AF94+AH94+AJ94+AL94+AN94+AP94+AR94+AT94+AV94+AX94+AZ94+BB94+BD94+BF94</f>
        <v>76</v>
      </c>
      <c r="I94" s="74">
        <f>H94-BJ94</f>
        <v>0</v>
      </c>
      <c r="J94" s="78">
        <f>IF(M94=0,0,1)+IF(O94=0,0,1)+IF(Q94=0,0,1)+IF(S94=0,0,1)+IF(U94=0,0,1)+IF(W94=0,0,1)+IF(Y94=0,0,1)+IF(AA94=0,0,1)+IF(AC94=0,0,1)+IF(AE94=0,0,1)+IF(AG94=0,0,1)+IF(AI94=0,0,1)+IF(AK94=0,0,1)+IF(AM94=0,0,1)+IF(AO94=0,0,1)+IF(AQ94=0,0,1)+IF(AU94=0,0,1)+IF(AS94=0,0,1)+IF(AU94=0,0,1)+IF(AW94=0,0,1)+IF(AY94=0,0,1)+IF(BA94=0,0,1)+IF(BC94=0,0,1)+IF(BE94=0,0,1)</f>
        <v>7</v>
      </c>
      <c r="K94" s="80">
        <f>IF(J94=0,"-",IF(J94&gt;8,E94/8,E94/J94))</f>
        <v>10.857142857142858</v>
      </c>
      <c r="L94" s="81">
        <f>IF(OR(H94=0,J94=0),"-",H94/J94)</f>
        <v>10.857142857142858</v>
      </c>
      <c r="M94" s="46"/>
      <c r="N94" s="31">
        <f>IF(M94&gt;0,VLOOKUP(M94,'Начисление очков'!$L$4:$M$68,2,FALSE),0)</f>
        <v>0</v>
      </c>
      <c r="O94" s="35"/>
      <c r="P94" s="28">
        <f>IF(O94&gt;0,VLOOKUP(O94,'Начисление очков'!$G$4:$H$68,2,FALSE),0)</f>
        <v>0</v>
      </c>
      <c r="Q94" s="34"/>
      <c r="R94" s="31">
        <f>VLOOKUP(Q94,'Начисление очков'!$V$4:$W$68,2,FALSE)</f>
        <v>0</v>
      </c>
      <c r="S94" s="35"/>
      <c r="T94" s="28">
        <f>VLOOKUP(S94,'Начисление очков'!$Q$4:$R$68,2,FALSE)</f>
        <v>0</v>
      </c>
      <c r="U94" s="35"/>
      <c r="V94" s="28">
        <f>VLOOKUP(U94,'Начисление очков'!$Q$4:$R$68,2,FALSE)</f>
        <v>0</v>
      </c>
      <c r="W94" s="34">
        <v>8</v>
      </c>
      <c r="X94" s="31">
        <f>VLOOKUP(W94,'Начисление очков'!$V$4:$W$68,2,FALSE)</f>
        <v>12</v>
      </c>
      <c r="Y94" s="35"/>
      <c r="Z94" s="28">
        <f>IF(Y94&gt;0,VLOOKUP(Y94,'Начисление очков'!$G$4:$H$68,2,FALSE),0)</f>
        <v>0</v>
      </c>
      <c r="AA94" s="56">
        <v>64</v>
      </c>
      <c r="AB94" s="57">
        <f>IF(AA94&gt;0,VLOOKUP(AA94,'Начисление очков'!$B$4:$C$68,2,FALSE),0)</f>
        <v>2</v>
      </c>
      <c r="AC94" s="35"/>
      <c r="AD94" s="28">
        <f>IF(AC94&gt;0,VLOOKUP(AC94,'Начисление очков'!$G$4:$H$68,2,FALSE),0)</f>
        <v>0</v>
      </c>
      <c r="AE94" s="34">
        <v>24</v>
      </c>
      <c r="AF94" s="31">
        <f>VLOOKUP(AE94,'Начисление очков'!$V$4:$W$68,2,FALSE)</f>
        <v>4</v>
      </c>
      <c r="AG94" s="6"/>
      <c r="AH94" s="6">
        <f>IF(AG94&gt;0,VLOOKUP(AG94,'Начисление очков'!$B$4:$C$68,2,FALSE),0)</f>
        <v>0</v>
      </c>
      <c r="AI94" s="46"/>
      <c r="AJ94" s="34">
        <f>IF(AI94&gt;0,VLOOKUP(AI94,'Начисление очков'!$B$4:$C$68,2,FALSE),0)</f>
        <v>0</v>
      </c>
      <c r="AK94" s="6"/>
      <c r="AL94" s="28">
        <f>VLOOKUP(AK94,'Начисление очков'!$V$4:$W$68,2,FALSE)</f>
        <v>0</v>
      </c>
      <c r="AM94" s="34"/>
      <c r="AN94" s="31">
        <f>IF(AM94&gt;0,VLOOKUP(AM94,'Начисление очков'!$G$4:$H$68,2,FALSE),0)</f>
        <v>0</v>
      </c>
      <c r="AO94" s="35"/>
      <c r="AP94" s="107">
        <f>VLOOKUP(AO94,'Начисление очков'!$L$4:$M$68,2,FALSE)</f>
        <v>0</v>
      </c>
      <c r="AQ94" s="34"/>
      <c r="AR94" s="31">
        <f>VLOOKUP(AQ94,'Начисление очков'!$G$4:$H$68,2,FALSE)</f>
        <v>0</v>
      </c>
      <c r="AS94" s="35">
        <v>16</v>
      </c>
      <c r="AT94" s="28">
        <f>VLOOKUP(AS94,'Начисление очков'!$L$4:$M$68,2,FALSE)</f>
        <v>32</v>
      </c>
      <c r="AU94" s="56"/>
      <c r="AV94" s="57">
        <f>VLOOKUP(AU94,'Начисление очков'!$Q$4:$R$68,2,FALSE)</f>
        <v>0</v>
      </c>
      <c r="AW94" s="35">
        <v>24</v>
      </c>
      <c r="AX94" s="28">
        <f>VLOOKUP(AW94,'Начисление очков'!$Q$4:$R$68,2,FALSE)</f>
        <v>8</v>
      </c>
      <c r="AY94" s="46"/>
      <c r="AZ94" s="31">
        <f>IF(AY94&gt;0,VLOOKUP(AY94,'Начисление очков'!$Q$4:$R$68,2,FALSE),0)</f>
        <v>0</v>
      </c>
      <c r="BA94" s="6">
        <v>32</v>
      </c>
      <c r="BB94" s="28">
        <f>VLOOKUP(BA94,'Начисление очков'!$L$4:$M$68,2,FALSE)</f>
        <v>10</v>
      </c>
      <c r="BC94" s="46">
        <v>52</v>
      </c>
      <c r="BD94" s="34">
        <f>IF(BC94&gt;0,VLOOKUP(BC94,'Начисление очков'!$B$4:$C$68,2,FALSE),0)</f>
        <v>8</v>
      </c>
      <c r="BE94" s="35"/>
      <c r="BF94" s="28">
        <f>IF(BE94&gt;0,VLOOKUP(BE94,'Начисление очков'!$G$4:$H$68,2,FALSE),0)</f>
        <v>0</v>
      </c>
      <c r="BG94" s="223"/>
      <c r="BH94" s="222">
        <f>IF(BG94&gt;0,VLOOKUP(BG94,'Начисление очков'!$L$4:$M$68,2,FALSE),0)</f>
        <v>0</v>
      </c>
      <c r="BI94" s="87">
        <v>76</v>
      </c>
      <c r="BJ94" s="88">
        <v>76</v>
      </c>
      <c r="BK94" s="88">
        <v>82</v>
      </c>
      <c r="BM94" s="24" t="e">
        <f>IF(#REF!=0,0,1)</f>
        <v>#REF!</v>
      </c>
    </row>
    <row r="95" spans="2:65" ht="15.9" customHeight="1" x14ac:dyDescent="0.3">
      <c r="B95" s="66" t="s">
        <v>175</v>
      </c>
      <c r="C95" s="67">
        <f>C94+1</f>
        <v>86</v>
      </c>
      <c r="D95" s="114">
        <f>IF(BK95=0," ",BK95-C95)</f>
        <v>-2</v>
      </c>
      <c r="E95" s="65">
        <f>LARGE((N95,P95,R95,T95,V95,X95,Z95,AB95,AD95,AF95,AH95,AJ95,AL95,AN95,AP95,AR95,AT95,AV95,AX95,AZ95,BB95,BD95,BF95),1)+LARGE((N95,P95,R95,T95,V95,X95,Z95,AB95,AD95,AF95,AH95,AJ95,AL95,AN95,AP95,AR95,AT95,AV95,AX95,AZ95,BB95,BD95,BF95),2)+LARGE((N95,P95,R95,T95,V95,X95,Z95,AB95,AD95,AF95,AH95,AJ95,AL95,AN95,AP95,AR95,AT95,AV95,AX95,AZ95,BB95,BD95,BF95),3)+LARGE((N95,P95,R95,T95,V95,X95,Z95,AB95,AD95,AF95,AH95,AJ95,AL95,AN95,AP95,AR95,AT95,AV95,AX95,AZ95,BB95,BD95,BF95),4)+LARGE((N95,P95,R95,T95,V95,X95,Z95,AB95,AD95,AF95,AH95,AJ95,AL95,AN95,AP95,AR95,AT95,AV95,AX95,AZ95,BB95,BD95,BF95),5)+LARGE((N95,P95,R95,T95,V95,X95,Z95,AB95,AD95,AF95,AH95,AJ95,AL95,AN95,AP95,AR95,AT95,AV95,AX95,AZ95,BB95,BD95,BF95),6)+LARGE((N95,P95,R95,T95,V95,X95,Z95,AB95,AD95,AF95,AH95,AJ95,AL95,AN95,AP95,AR95,AT95,AV95,AX95,AZ95,BB95,BD95,BF95),7)+LARGE((N95,P95,R95,T95,V95,X95,Z95,AB95,AD95,AF95,AH95,AJ95,AL95,AN95,AP95,AR95,AT95,AV95,AX95,AZ95,BB95,BD95,BF95),8)</f>
        <v>75</v>
      </c>
      <c r="F95" s="74">
        <f>E95-BI95</f>
        <v>0</v>
      </c>
      <c r="G95" s="73" t="str">
        <f>IF(SUMIF(M95:BF95,"&lt;0")&lt;&gt;0,SUMIF(M95:BF95,"&lt;0")*(-1)," ")</f>
        <v xml:space="preserve"> </v>
      </c>
      <c r="H95" s="77">
        <f>N95+P95+R95+T95+V95+X95+Z95+AB95+AD95+AF95+AH95+AJ95+AL95+AN95+AP95+AR95+AT95+AV95+AX95+AZ95+BB95+BD95+BF95</f>
        <v>75</v>
      </c>
      <c r="I95" s="74">
        <f>H95-BJ95</f>
        <v>0</v>
      </c>
      <c r="J95" s="78">
        <f>IF(M95=0,0,1)+IF(O95=0,0,1)+IF(Q95=0,0,1)+IF(S95=0,0,1)+IF(U95=0,0,1)+IF(W95=0,0,1)+IF(Y95=0,0,1)+IF(AA95=0,0,1)+IF(AC95=0,0,1)+IF(AE95=0,0,1)+IF(AG95=0,0,1)+IF(AI95=0,0,1)+IF(AK95=0,0,1)+IF(AM95=0,0,1)+IF(AO95=0,0,1)+IF(AQ95=0,0,1)+IF(AU95=0,0,1)+IF(AS95=0,0,1)+IF(AU95=0,0,1)+IF(AW95=0,0,1)+IF(AY95=0,0,1)+IF(BA95=0,0,1)+IF(BC95=0,0,1)+IF(BE95=0,0,1)</f>
        <v>5</v>
      </c>
      <c r="K95" s="80">
        <f>IF(J95=0,"-",IF(J95&gt;8,E95/8,E95/J95))</f>
        <v>15</v>
      </c>
      <c r="L95" s="81">
        <f>IF(OR(H95=0,J95=0),"-",H95/J95)</f>
        <v>15</v>
      </c>
      <c r="M95" s="46"/>
      <c r="N95" s="31">
        <f>IF(M95&gt;0,VLOOKUP(M95,'Начисление очков'!$L$4:$M$68,2,FALSE),0)</f>
        <v>0</v>
      </c>
      <c r="O95" s="35">
        <v>24</v>
      </c>
      <c r="P95" s="28">
        <f>IF(O95&gt;0,VLOOKUP(O95,'Начисление очков'!$G$4:$H$68,2,FALSE),0)</f>
        <v>21</v>
      </c>
      <c r="Q95" s="34"/>
      <c r="R95" s="31">
        <f>VLOOKUP(Q95,'Начисление очков'!$V$4:$W$68,2,FALSE)</f>
        <v>0</v>
      </c>
      <c r="S95" s="35"/>
      <c r="T95" s="28">
        <f>VLOOKUP(S95,'Начисление очков'!$Q$4:$R$68,2,FALSE)</f>
        <v>0</v>
      </c>
      <c r="U95" s="35"/>
      <c r="V95" s="28">
        <f>VLOOKUP(U95,'Начисление очков'!$Q$4:$R$68,2,FALSE)</f>
        <v>0</v>
      </c>
      <c r="W95" s="34">
        <v>20</v>
      </c>
      <c r="X95" s="31">
        <f>VLOOKUP(W95,'Начисление очков'!$V$4:$W$68,2,FALSE)</f>
        <v>6</v>
      </c>
      <c r="Y95" s="35"/>
      <c r="Z95" s="28">
        <f>IF(Y95&gt;0,VLOOKUP(Y95,'Начисление очков'!$G$4:$H$68,2,FALSE),0)</f>
        <v>0</v>
      </c>
      <c r="AA95" s="56"/>
      <c r="AB95" s="57">
        <f>IF(AA95&gt;0,VLOOKUP(AA95,'Начисление очков'!$B$4:$C$68,2,FALSE),0)</f>
        <v>0</v>
      </c>
      <c r="AC95" s="35">
        <v>64</v>
      </c>
      <c r="AD95" s="28">
        <f>IF(AC95&gt;0,VLOOKUP(AC95,'Начисление очков'!$G$4:$H$68,2,FALSE),0)</f>
        <v>1</v>
      </c>
      <c r="AE95" s="34"/>
      <c r="AF95" s="31">
        <f>VLOOKUP(AE95,'Начисление очков'!$V$4:$W$68,2,FALSE)</f>
        <v>0</v>
      </c>
      <c r="AG95" s="6">
        <v>24</v>
      </c>
      <c r="AH95" s="6">
        <f>IF(AG95&gt;0,VLOOKUP(AG95,'Начисление очков'!$B$4:$C$68,2,FALSE),0)</f>
        <v>35</v>
      </c>
      <c r="AI95" s="46"/>
      <c r="AJ95" s="34">
        <f>IF(AI95&gt;0,VLOOKUP(AI95,'Начисление очков'!$B$4:$C$68,2,FALSE),0)</f>
        <v>0</v>
      </c>
      <c r="AK95" s="6"/>
      <c r="AL95" s="28">
        <f>VLOOKUP(AK95,'Начисление очков'!$V$4:$W$68,2,FALSE)</f>
        <v>0</v>
      </c>
      <c r="AM95" s="34">
        <v>34</v>
      </c>
      <c r="AN95" s="31">
        <f>IF(AM95&gt;0,VLOOKUP(AM95,'Начисление очков'!$G$4:$H$68,2,FALSE),0)</f>
        <v>12</v>
      </c>
      <c r="AO95" s="35"/>
      <c r="AP95" s="107">
        <f>VLOOKUP(AO95,'Начисление очков'!$L$4:$M$68,2,FALSE)</f>
        <v>0</v>
      </c>
      <c r="AQ95" s="34"/>
      <c r="AR95" s="31">
        <f>VLOOKUP(AQ95,'Начисление очков'!$G$4:$H$68,2,FALSE)</f>
        <v>0</v>
      </c>
      <c r="AS95" s="35"/>
      <c r="AT95" s="28">
        <f>VLOOKUP(AS95,'Начисление очков'!$L$4:$M$68,2,FALSE)</f>
        <v>0</v>
      </c>
      <c r="AU95" s="56"/>
      <c r="AV95" s="57">
        <f>VLOOKUP(AU95,'Начисление очков'!$Q$4:$R$68,2,FALSE)</f>
        <v>0</v>
      </c>
      <c r="AW95" s="35"/>
      <c r="AX95" s="28">
        <f>VLOOKUP(AW95,'Начисление очков'!$Q$4:$R$68,2,FALSE)</f>
        <v>0</v>
      </c>
      <c r="AY95" s="46"/>
      <c r="AZ95" s="31">
        <f>IF(AY95&gt;0,VLOOKUP(AY95,'Начисление очков'!$Q$4:$R$68,2,FALSE),0)</f>
        <v>0</v>
      </c>
      <c r="BA95" s="6"/>
      <c r="BB95" s="28">
        <f>VLOOKUP(BA95,'Начисление очков'!$L$4:$M$68,2,FALSE)</f>
        <v>0</v>
      </c>
      <c r="BC95" s="46"/>
      <c r="BD95" s="34">
        <f>IF(BC95&gt;0,VLOOKUP(BC95,'Начисление очков'!$B$4:$C$68,2,FALSE),0)</f>
        <v>0</v>
      </c>
      <c r="BE95" s="35"/>
      <c r="BF95" s="28">
        <f>IF(BE95&gt;0,VLOOKUP(BE95,'Начисление очков'!$G$4:$H$68,2,FALSE),0)</f>
        <v>0</v>
      </c>
      <c r="BG95" s="223"/>
      <c r="BH95" s="222">
        <f>IF(BG95&gt;0,VLOOKUP(BG95,'Начисление очков'!$L$4:$M$68,2,FALSE),0)</f>
        <v>0</v>
      </c>
      <c r="BI95" s="87">
        <v>75</v>
      </c>
      <c r="BJ95" s="88">
        <v>75</v>
      </c>
      <c r="BK95" s="88">
        <v>84</v>
      </c>
      <c r="BM95" s="24" t="e">
        <f>IF(#REF!=0,0,1)</f>
        <v>#REF!</v>
      </c>
    </row>
    <row r="96" spans="2:65" ht="15.9" customHeight="1" x14ac:dyDescent="0.3">
      <c r="B96" s="66" t="s">
        <v>138</v>
      </c>
      <c r="C96" s="67">
        <f>C95+1</f>
        <v>87</v>
      </c>
      <c r="D96" s="114">
        <f>IF(BK96=0," ",BK96-C96)</f>
        <v>-2</v>
      </c>
      <c r="E96" s="65">
        <f>LARGE((N96,P96,R96,T96,V96,X96,Z96,AB96,AD96,AF96,AH96,AJ96,AL96,AN96,AP96,AR96,AT96,AV96,AX96,AZ96,BB96,BD96,BF96),1)+LARGE((N96,P96,R96,T96,V96,X96,Z96,AB96,AD96,AF96,AH96,AJ96,AL96,AN96,AP96,AR96,AT96,AV96,AX96,AZ96,BB96,BD96,BF96),2)+LARGE((N96,P96,R96,T96,V96,X96,Z96,AB96,AD96,AF96,AH96,AJ96,AL96,AN96,AP96,AR96,AT96,AV96,AX96,AZ96,BB96,BD96,BF96),3)+LARGE((N96,P96,R96,T96,V96,X96,Z96,AB96,AD96,AF96,AH96,AJ96,AL96,AN96,AP96,AR96,AT96,AV96,AX96,AZ96,BB96,BD96,BF96),4)+LARGE((N96,P96,R96,T96,V96,X96,Z96,AB96,AD96,AF96,AH96,AJ96,AL96,AN96,AP96,AR96,AT96,AV96,AX96,AZ96,BB96,BD96,BF96),5)+LARGE((N96,P96,R96,T96,V96,X96,Z96,AB96,AD96,AF96,AH96,AJ96,AL96,AN96,AP96,AR96,AT96,AV96,AX96,AZ96,BB96,BD96,BF96),6)+LARGE((N96,P96,R96,T96,V96,X96,Z96,AB96,AD96,AF96,AH96,AJ96,AL96,AN96,AP96,AR96,AT96,AV96,AX96,AZ96,BB96,BD96,BF96),7)+LARGE((N96,P96,R96,T96,V96,X96,Z96,AB96,AD96,AF96,AH96,AJ96,AL96,AN96,AP96,AR96,AT96,AV96,AX96,AZ96,BB96,BD96,BF96),8)</f>
        <v>73</v>
      </c>
      <c r="F96" s="74">
        <f>E96-BI96</f>
        <v>0</v>
      </c>
      <c r="G96" s="73" t="str">
        <f>IF(SUMIF(M96:BF96,"&lt;0")&lt;&gt;0,SUMIF(M96:BF96,"&lt;0")*(-1)," ")</f>
        <v xml:space="preserve"> </v>
      </c>
      <c r="H96" s="77">
        <f>N96+P96+R96+T96+V96+X96+Z96+AB96+AD96+AF96+AH96+AJ96+AL96+AN96+AP96+AR96+AT96+AV96+AX96+AZ96+BB96+BD96+BF96</f>
        <v>73</v>
      </c>
      <c r="I96" s="74">
        <f>H96-BJ96</f>
        <v>0</v>
      </c>
      <c r="J96" s="78">
        <f>IF(M96=0,0,1)+IF(O96=0,0,1)+IF(Q96=0,0,1)+IF(S96=0,0,1)+IF(U96=0,0,1)+IF(W96=0,0,1)+IF(Y96=0,0,1)+IF(AA96=0,0,1)+IF(AC96=0,0,1)+IF(AE96=0,0,1)+IF(AG96=0,0,1)+IF(AI96=0,0,1)+IF(AK96=0,0,1)+IF(AM96=0,0,1)+IF(AO96=0,0,1)+IF(AQ96=0,0,1)+IF(AU96=0,0,1)+IF(AS96=0,0,1)+IF(AU96=0,0,1)+IF(AW96=0,0,1)+IF(AY96=0,0,1)+IF(BA96=0,0,1)+IF(BC96=0,0,1)+IF(BE96=0,0,1)</f>
        <v>5</v>
      </c>
      <c r="K96" s="80">
        <f>IF(J96=0,"-",IF(J96&gt;8,E96/8,E96/J96))</f>
        <v>14.6</v>
      </c>
      <c r="L96" s="81">
        <f>IF(OR(H96=0,J96=0),"-",H96/J96)</f>
        <v>14.6</v>
      </c>
      <c r="M96" s="46"/>
      <c r="N96" s="31">
        <f>IF(M96&gt;0,VLOOKUP(M96,'Начисление очков'!$L$4:$M$68,2,FALSE),0)</f>
        <v>0</v>
      </c>
      <c r="O96" s="35"/>
      <c r="P96" s="28">
        <f>IF(O96&gt;0,VLOOKUP(O96,'Начисление очков'!$G$4:$H$68,2,FALSE),0)</f>
        <v>0</v>
      </c>
      <c r="Q96" s="34"/>
      <c r="R96" s="31">
        <f>VLOOKUP(Q96,'Начисление очков'!$V$4:$W$68,2,FALSE)</f>
        <v>0</v>
      </c>
      <c r="S96" s="35"/>
      <c r="T96" s="28">
        <f>VLOOKUP(S96,'Начисление очков'!$Q$4:$R$68,2,FALSE)</f>
        <v>0</v>
      </c>
      <c r="U96" s="35"/>
      <c r="V96" s="28">
        <f>VLOOKUP(U96,'Начисление очков'!$Q$4:$R$68,2,FALSE)</f>
        <v>0</v>
      </c>
      <c r="W96" s="34">
        <v>16</v>
      </c>
      <c r="X96" s="31">
        <f>VLOOKUP(W96,'Начисление очков'!$V$4:$W$68,2,FALSE)</f>
        <v>7</v>
      </c>
      <c r="Y96" s="35"/>
      <c r="Z96" s="28">
        <f>IF(Y96&gt;0,VLOOKUP(Y96,'Начисление очков'!$G$4:$H$68,2,FALSE),0)</f>
        <v>0</v>
      </c>
      <c r="AA96" s="56"/>
      <c r="AB96" s="57">
        <f>IF(AA96&gt;0,VLOOKUP(AA96,'Начисление очков'!$B$4:$C$68,2,FALSE),0)</f>
        <v>0</v>
      </c>
      <c r="AC96" s="35"/>
      <c r="AD96" s="28">
        <f>IF(AC96&gt;0,VLOOKUP(AC96,'Начисление очков'!$G$4:$H$68,2,FALSE),0)</f>
        <v>0</v>
      </c>
      <c r="AE96" s="34"/>
      <c r="AF96" s="31">
        <f>VLOOKUP(AE96,'Начисление очков'!$V$4:$W$68,2,FALSE)</f>
        <v>0</v>
      </c>
      <c r="AG96" s="6"/>
      <c r="AH96" s="6">
        <f>IF(AG96&gt;0,VLOOKUP(AG96,'Начисление очков'!$B$4:$C$68,2,FALSE),0)</f>
        <v>0</v>
      </c>
      <c r="AI96" s="46"/>
      <c r="AJ96" s="34">
        <f>IF(AI96&gt;0,VLOOKUP(AI96,'Начисление очков'!$B$4:$C$68,2,FALSE),0)</f>
        <v>0</v>
      </c>
      <c r="AK96" s="6">
        <v>4</v>
      </c>
      <c r="AL96" s="28">
        <f>VLOOKUP(AK96,'Начисление очков'!$V$4:$W$68,2,FALSE)</f>
        <v>18</v>
      </c>
      <c r="AM96" s="34">
        <v>24</v>
      </c>
      <c r="AN96" s="31">
        <f>IF(AM96&gt;0,VLOOKUP(AM96,'Начисление очков'!$G$4:$H$68,2,FALSE),0)</f>
        <v>21</v>
      </c>
      <c r="AO96" s="35"/>
      <c r="AP96" s="107">
        <f>VLOOKUP(AO96,'Начисление очков'!$L$4:$M$68,2,FALSE)</f>
        <v>0</v>
      </c>
      <c r="AQ96" s="34"/>
      <c r="AR96" s="31">
        <f>VLOOKUP(AQ96,'Начисление очков'!$G$4:$H$68,2,FALSE)</f>
        <v>0</v>
      </c>
      <c r="AS96" s="35"/>
      <c r="AT96" s="28">
        <f>VLOOKUP(AS96,'Начисление очков'!$L$4:$M$68,2,FALSE)</f>
        <v>0</v>
      </c>
      <c r="AU96" s="56"/>
      <c r="AV96" s="57">
        <f>VLOOKUP(AU96,'Начисление очков'!$Q$4:$R$68,2,FALSE)</f>
        <v>0</v>
      </c>
      <c r="AW96" s="35"/>
      <c r="AX96" s="28">
        <f>VLOOKUP(AW96,'Начисление очков'!$Q$4:$R$68,2,FALSE)</f>
        <v>0</v>
      </c>
      <c r="AY96" s="46">
        <v>32</v>
      </c>
      <c r="AZ96" s="31">
        <f>IF(AY96&gt;0,VLOOKUP(AY96,'Начисление очков'!$Q$4:$R$68,2,FALSE),0)</f>
        <v>6</v>
      </c>
      <c r="BA96" s="6"/>
      <c r="BB96" s="28">
        <f>VLOOKUP(BA96,'Начисление очков'!$L$4:$M$68,2,FALSE)</f>
        <v>0</v>
      </c>
      <c r="BC96" s="46"/>
      <c r="BD96" s="34">
        <f>IF(BC96&gt;0,VLOOKUP(BC96,'Начисление очков'!$B$4:$C$68,2,FALSE),0)</f>
        <v>0</v>
      </c>
      <c r="BE96" s="35">
        <v>24</v>
      </c>
      <c r="BF96" s="28">
        <f>IF(BE96&gt;0,VLOOKUP(BE96,'Начисление очков'!$G$4:$H$68,2,FALSE),0)</f>
        <v>21</v>
      </c>
      <c r="BG96" s="223"/>
      <c r="BH96" s="222">
        <f>IF(BG96&gt;0,VLOOKUP(BG96,'Начисление очков'!$L$4:$M$68,2,FALSE),0)</f>
        <v>0</v>
      </c>
      <c r="BI96" s="87">
        <v>73</v>
      </c>
      <c r="BJ96" s="88">
        <v>73</v>
      </c>
      <c r="BK96" s="88">
        <v>85</v>
      </c>
      <c r="BM96" s="24" t="e">
        <f>IF(#REF!=0,0,1)</f>
        <v>#REF!</v>
      </c>
    </row>
    <row r="97" spans="2:65" ht="15.9" customHeight="1" x14ac:dyDescent="0.3">
      <c r="B97" s="66" t="s">
        <v>97</v>
      </c>
      <c r="C97" s="67">
        <f>C96+1</f>
        <v>88</v>
      </c>
      <c r="D97" s="114">
        <f>IF(BK97=0," ",BK97-C97)</f>
        <v>-2</v>
      </c>
      <c r="E97" s="65">
        <f>LARGE((N97,P97,R97,T97,V97,X97,Z97,AB97,AD97,AF97,AH97,AJ97,AL97,AN97,AP97,AR97,AT97,AV97,AX97,AZ97,BB97,BD97,BF97),1)+LARGE((N97,P97,R97,T97,V97,X97,Z97,AB97,AD97,AF97,AH97,AJ97,AL97,AN97,AP97,AR97,AT97,AV97,AX97,AZ97,BB97,BD97,BF97),2)+LARGE((N97,P97,R97,T97,V97,X97,Z97,AB97,AD97,AF97,AH97,AJ97,AL97,AN97,AP97,AR97,AT97,AV97,AX97,AZ97,BB97,BD97,BF97),3)+LARGE((N97,P97,R97,T97,V97,X97,Z97,AB97,AD97,AF97,AH97,AJ97,AL97,AN97,AP97,AR97,AT97,AV97,AX97,AZ97,BB97,BD97,BF97),4)+LARGE((N97,P97,R97,T97,V97,X97,Z97,AB97,AD97,AF97,AH97,AJ97,AL97,AN97,AP97,AR97,AT97,AV97,AX97,AZ97,BB97,BD97,BF97),5)+LARGE((N97,P97,R97,T97,V97,X97,Z97,AB97,AD97,AF97,AH97,AJ97,AL97,AN97,AP97,AR97,AT97,AV97,AX97,AZ97,BB97,BD97,BF97),6)+LARGE((N97,P97,R97,T97,V97,X97,Z97,AB97,AD97,AF97,AH97,AJ97,AL97,AN97,AP97,AR97,AT97,AV97,AX97,AZ97,BB97,BD97,BF97),7)+LARGE((N97,P97,R97,T97,V97,X97,Z97,AB97,AD97,AF97,AH97,AJ97,AL97,AN97,AP97,AR97,AT97,AV97,AX97,AZ97,BB97,BD97,BF97),8)</f>
        <v>73</v>
      </c>
      <c r="F97" s="74">
        <f>E97-BI97</f>
        <v>5</v>
      </c>
      <c r="G97" s="73" t="str">
        <f>IF(SUMIF(M97:BF97,"&lt;0")&lt;&gt;0,SUMIF(M97:BF97,"&lt;0")*(-1)," ")</f>
        <v xml:space="preserve"> </v>
      </c>
      <c r="H97" s="77">
        <f>N97+P97+R97+T97+V97+X97+Z97+AB97+AD97+AF97+AH97+AJ97+AL97+AN97+AP97+AR97+AT97+AV97+AX97+AZ97+BB97+BD97+BF97</f>
        <v>73</v>
      </c>
      <c r="I97" s="74">
        <f>H97-BJ97</f>
        <v>5</v>
      </c>
      <c r="J97" s="78">
        <f>IF(M97=0,0,1)+IF(O97=0,0,1)+IF(Q97=0,0,1)+IF(S97=0,0,1)+IF(U97=0,0,1)+IF(W97=0,0,1)+IF(Y97=0,0,1)+IF(AA97=0,0,1)+IF(AC97=0,0,1)+IF(AE97=0,0,1)+IF(AG97=0,0,1)+IF(AI97=0,0,1)+IF(AK97=0,0,1)+IF(AM97=0,0,1)+IF(AO97=0,0,1)+IF(AQ97=0,0,1)+IF(AU97=0,0,1)+IF(AS97=0,0,1)+IF(AU97=0,0,1)+IF(AW97=0,0,1)+IF(AY97=0,0,1)+IF(BA97=0,0,1)+IF(BC97=0,0,1)+IF(BE97=0,0,1)</f>
        <v>5</v>
      </c>
      <c r="K97" s="80">
        <f>IF(J97=0,"-",IF(J97&gt;8,E97/8,E97/J97))</f>
        <v>14.6</v>
      </c>
      <c r="L97" s="81">
        <f>IF(OR(H97=0,J97=0),"-",H97/J97)</f>
        <v>14.6</v>
      </c>
      <c r="M97" s="46">
        <v>34</v>
      </c>
      <c r="N97" s="31">
        <f>IF(M97&gt;0,VLOOKUP(M97,'Начисление очков'!$L$4:$M$68,2,FALSE),0)</f>
        <v>8</v>
      </c>
      <c r="O97" s="35"/>
      <c r="P97" s="28">
        <f>IF(O97&gt;0,VLOOKUP(O97,'Начисление очков'!$G$4:$H$68,2,FALSE),0)</f>
        <v>0</v>
      </c>
      <c r="Q97" s="34"/>
      <c r="R97" s="31">
        <f>VLOOKUP(Q97,'Начисление очков'!$V$4:$W$68,2,FALSE)</f>
        <v>0</v>
      </c>
      <c r="S97" s="35"/>
      <c r="T97" s="28">
        <f>VLOOKUP(S97,'Начисление очков'!$Q$4:$R$68,2,FALSE)</f>
        <v>0</v>
      </c>
      <c r="U97" s="35"/>
      <c r="V97" s="28">
        <f>VLOOKUP(U97,'Начисление очков'!$Q$4:$R$68,2,FALSE)</f>
        <v>0</v>
      </c>
      <c r="W97" s="34"/>
      <c r="X97" s="31">
        <f>VLOOKUP(W97,'Начисление очков'!$V$4:$W$68,2,FALSE)</f>
        <v>0</v>
      </c>
      <c r="Y97" s="35">
        <v>40</v>
      </c>
      <c r="Z97" s="28">
        <f>IF(Y97&gt;0,VLOOKUP(Y97,'Начисление очков'!$G$4:$H$68,2,FALSE),0)</f>
        <v>3</v>
      </c>
      <c r="AA97" s="56"/>
      <c r="AB97" s="57">
        <f>IF(AA97&gt;0,VLOOKUP(AA97,'Начисление очков'!$B$4:$C$68,2,FALSE),0)</f>
        <v>0</v>
      </c>
      <c r="AC97" s="35"/>
      <c r="AD97" s="28">
        <f>IF(AC97&gt;0,VLOOKUP(AC97,'Начисление очков'!$G$4:$H$68,2,FALSE),0)</f>
        <v>0</v>
      </c>
      <c r="AE97" s="34"/>
      <c r="AF97" s="31">
        <f>VLOOKUP(AE97,'Начисление очков'!$V$4:$W$68,2,FALSE)</f>
        <v>0</v>
      </c>
      <c r="AG97" s="6">
        <v>24</v>
      </c>
      <c r="AH97" s="6">
        <f>IF(AG97&gt;0,VLOOKUP(AG97,'Начисление очков'!$B$4:$C$68,2,FALSE),0)</f>
        <v>35</v>
      </c>
      <c r="AI97" s="46"/>
      <c r="AJ97" s="34">
        <f>IF(AI97&gt;0,VLOOKUP(AI97,'Начисление очков'!$B$4:$C$68,2,FALSE),0)</f>
        <v>0</v>
      </c>
      <c r="AK97" s="6"/>
      <c r="AL97" s="28">
        <f>VLOOKUP(AK97,'Начисление очков'!$V$4:$W$68,2,FALSE)</f>
        <v>0</v>
      </c>
      <c r="AM97" s="34"/>
      <c r="AN97" s="31">
        <f>IF(AM97&gt;0,VLOOKUP(AM97,'Начисление очков'!$G$4:$H$68,2,FALSE),0)</f>
        <v>0</v>
      </c>
      <c r="AO97" s="35"/>
      <c r="AP97" s="107">
        <f>VLOOKUP(AO97,'Начисление очков'!$L$4:$M$68,2,FALSE)</f>
        <v>0</v>
      </c>
      <c r="AQ97" s="34"/>
      <c r="AR97" s="31">
        <f>VLOOKUP(AQ97,'Начисление очков'!$G$4:$H$68,2,FALSE)</f>
        <v>0</v>
      </c>
      <c r="AS97" s="35"/>
      <c r="AT97" s="28">
        <f>VLOOKUP(AS97,'Начисление очков'!$L$4:$M$68,2,FALSE)</f>
        <v>0</v>
      </c>
      <c r="AU97" s="56"/>
      <c r="AV97" s="57">
        <f>VLOOKUP(AU97,'Начисление очков'!$Q$4:$R$68,2,FALSE)</f>
        <v>0</v>
      </c>
      <c r="AW97" s="35">
        <v>20</v>
      </c>
      <c r="AX97" s="28">
        <f>VLOOKUP(AW97,'Начисление очков'!$Q$4:$R$68,2,FALSE)</f>
        <v>9</v>
      </c>
      <c r="AY97" s="46"/>
      <c r="AZ97" s="31">
        <f>IF(AY97&gt;0,VLOOKUP(AY97,'Начисление очков'!$Q$4:$R$68,2,FALSE),0)</f>
        <v>0</v>
      </c>
      <c r="BA97" s="6"/>
      <c r="BB97" s="28">
        <f>VLOOKUP(BA97,'Начисление очков'!$L$4:$M$68,2,FALSE)</f>
        <v>0</v>
      </c>
      <c r="BC97" s="46"/>
      <c r="BD97" s="34">
        <f>IF(BC97&gt;0,VLOOKUP(BC97,'Начисление очков'!$B$4:$C$68,2,FALSE),0)</f>
        <v>0</v>
      </c>
      <c r="BE97" s="35">
        <v>32</v>
      </c>
      <c r="BF97" s="28">
        <f>IF(BE97&gt;0,VLOOKUP(BE97,'Начисление очков'!$G$4:$H$68,2,FALSE),0)</f>
        <v>18</v>
      </c>
      <c r="BG97" s="223">
        <v>40</v>
      </c>
      <c r="BH97" s="222">
        <f>IF(BG97&gt;0,VLOOKUP(BG97,'Начисление очков'!$L$4:$M$68,2,FALSE),0)</f>
        <v>3</v>
      </c>
      <c r="BI97" s="87">
        <v>68</v>
      </c>
      <c r="BJ97" s="88">
        <v>68</v>
      </c>
      <c r="BK97" s="88">
        <v>86</v>
      </c>
      <c r="BM97" s="24" t="e">
        <f>IF(#REF!=0,0,1)</f>
        <v>#REF!</v>
      </c>
    </row>
    <row r="98" spans="2:65" ht="15.9" customHeight="1" x14ac:dyDescent="0.3">
      <c r="B98" s="66" t="s">
        <v>102</v>
      </c>
      <c r="C98" s="67">
        <f>C97+1</f>
        <v>89</v>
      </c>
      <c r="D98" s="114">
        <f>IF(BK98=0," ",BK98-C98)</f>
        <v>-2</v>
      </c>
      <c r="E98" s="65">
        <f>LARGE((N98,P98,R98,T98,V98,X98,Z98,AB98,AD98,AF98,AH98,AJ98,AL98,AN98,AP98,AR98,AT98,AV98,AX98,AZ98,BB98,BD98,BF98),1)+LARGE((N98,P98,R98,T98,V98,X98,Z98,AB98,AD98,AF98,AH98,AJ98,AL98,AN98,AP98,AR98,AT98,AV98,AX98,AZ98,BB98,BD98,BF98),2)+LARGE((N98,P98,R98,T98,V98,X98,Z98,AB98,AD98,AF98,AH98,AJ98,AL98,AN98,AP98,AR98,AT98,AV98,AX98,AZ98,BB98,BD98,BF98),3)+LARGE((N98,P98,R98,T98,V98,X98,Z98,AB98,AD98,AF98,AH98,AJ98,AL98,AN98,AP98,AR98,AT98,AV98,AX98,AZ98,BB98,BD98,BF98),4)+LARGE((N98,P98,R98,T98,V98,X98,Z98,AB98,AD98,AF98,AH98,AJ98,AL98,AN98,AP98,AR98,AT98,AV98,AX98,AZ98,BB98,BD98,BF98),5)+LARGE((N98,P98,R98,T98,V98,X98,Z98,AB98,AD98,AF98,AH98,AJ98,AL98,AN98,AP98,AR98,AT98,AV98,AX98,AZ98,BB98,BD98,BF98),6)+LARGE((N98,P98,R98,T98,V98,X98,Z98,AB98,AD98,AF98,AH98,AJ98,AL98,AN98,AP98,AR98,AT98,AV98,AX98,AZ98,BB98,BD98,BF98),7)+LARGE((N98,P98,R98,T98,V98,X98,Z98,AB98,AD98,AF98,AH98,AJ98,AL98,AN98,AP98,AR98,AT98,AV98,AX98,AZ98,BB98,BD98,BF98),8)</f>
        <v>65</v>
      </c>
      <c r="F98" s="74">
        <f>E98-BI98</f>
        <v>0</v>
      </c>
      <c r="G98" s="73" t="str">
        <f>IF(SUMIF(M98:BF98,"&lt;0")&lt;&gt;0,SUMIF(M98:BF98,"&lt;0")*(-1)," ")</f>
        <v xml:space="preserve"> </v>
      </c>
      <c r="H98" s="77">
        <f>N98+P98+R98+T98+V98+X98+Z98+AB98+AD98+AF98+AH98+AJ98+AL98+AN98+AP98+AR98+AT98+AV98+AX98+AZ98+BB98+BD98+BF98</f>
        <v>65</v>
      </c>
      <c r="I98" s="74">
        <f>H98-BJ98</f>
        <v>0</v>
      </c>
      <c r="J98" s="78">
        <f>IF(M98=0,0,1)+IF(O98=0,0,1)+IF(Q98=0,0,1)+IF(S98=0,0,1)+IF(U98=0,0,1)+IF(W98=0,0,1)+IF(Y98=0,0,1)+IF(AA98=0,0,1)+IF(AC98=0,0,1)+IF(AE98=0,0,1)+IF(AG98=0,0,1)+IF(AI98=0,0,1)+IF(AK98=0,0,1)+IF(AM98=0,0,1)+IF(AO98=0,0,1)+IF(AQ98=0,0,1)+IF(AU98=0,0,1)+IF(AS98=0,0,1)+IF(AU98=0,0,1)+IF(AW98=0,0,1)+IF(AY98=0,0,1)+IF(BA98=0,0,1)+IF(BC98=0,0,1)+IF(BE98=0,0,1)</f>
        <v>1</v>
      </c>
      <c r="K98" s="80">
        <f>IF(J98=0,"-",IF(J98&gt;8,E98/8,E98/J98))</f>
        <v>65</v>
      </c>
      <c r="L98" s="81">
        <f>IF(OR(H98=0,J98=0),"-",H98/J98)</f>
        <v>65</v>
      </c>
      <c r="M98" s="46"/>
      <c r="N98" s="31">
        <f>IF(M98&gt;0,VLOOKUP(M98,'Начисление очков'!$L$4:$M$68,2,FALSE),0)</f>
        <v>0</v>
      </c>
      <c r="O98" s="35"/>
      <c r="P98" s="28">
        <f>IF(O98&gt;0,VLOOKUP(O98,'Начисление очков'!$G$4:$H$68,2,FALSE),0)</f>
        <v>0</v>
      </c>
      <c r="Q98" s="34"/>
      <c r="R98" s="31">
        <f>VLOOKUP(Q98,'Начисление очков'!$V$4:$W$68,2,FALSE)</f>
        <v>0</v>
      </c>
      <c r="S98" s="35"/>
      <c r="T98" s="28">
        <f>VLOOKUP(S98,'Начисление очков'!$Q$4:$R$68,2,FALSE)</f>
        <v>0</v>
      </c>
      <c r="U98" s="35"/>
      <c r="V98" s="28">
        <f>VLOOKUP(U98,'Начисление очков'!$Q$4:$R$68,2,FALSE)</f>
        <v>0</v>
      </c>
      <c r="W98" s="34"/>
      <c r="X98" s="31">
        <f>VLOOKUP(W98,'Начисление очков'!$V$4:$W$68,2,FALSE)</f>
        <v>0</v>
      </c>
      <c r="Y98" s="35"/>
      <c r="Z98" s="28">
        <f>IF(Y98&gt;0,VLOOKUP(Y98,'Начисление очков'!$G$4:$H$68,2,FALSE),0)</f>
        <v>0</v>
      </c>
      <c r="AA98" s="56"/>
      <c r="AB98" s="57">
        <f>IF(AA98&gt;0,VLOOKUP(AA98,'Начисление очков'!$B$4:$C$68,2,FALSE),0)</f>
        <v>0</v>
      </c>
      <c r="AC98" s="35"/>
      <c r="AD98" s="28">
        <f>IF(AC98&gt;0,VLOOKUP(AC98,'Начисление очков'!$G$4:$H$68,2,FALSE),0)</f>
        <v>0</v>
      </c>
      <c r="AE98" s="34"/>
      <c r="AF98" s="31">
        <f>VLOOKUP(AE98,'Начисление очков'!$V$4:$W$68,2,FALSE)</f>
        <v>0</v>
      </c>
      <c r="AG98" s="6"/>
      <c r="AH98" s="6">
        <f>IF(AG98&gt;0,VLOOKUP(AG98,'Начисление очков'!$B$4:$C$68,2,FALSE),0)</f>
        <v>0</v>
      </c>
      <c r="AI98" s="46"/>
      <c r="AJ98" s="34">
        <f>IF(AI98&gt;0,VLOOKUP(AI98,'Начисление очков'!$B$4:$C$68,2,FALSE),0)</f>
        <v>0</v>
      </c>
      <c r="AK98" s="6"/>
      <c r="AL98" s="28">
        <f>VLOOKUP(AK98,'Начисление очков'!$V$4:$W$68,2,FALSE)</f>
        <v>0</v>
      </c>
      <c r="AM98" s="34"/>
      <c r="AN98" s="31">
        <f>IF(AM98&gt;0,VLOOKUP(AM98,'Начисление очков'!$G$4:$H$68,2,FALSE),0)</f>
        <v>0</v>
      </c>
      <c r="AO98" s="35"/>
      <c r="AP98" s="107">
        <f>VLOOKUP(AO98,'Начисление очков'!$L$4:$M$68,2,FALSE)</f>
        <v>0</v>
      </c>
      <c r="AQ98" s="34"/>
      <c r="AR98" s="31">
        <f>VLOOKUP(AQ98,'Начисление очков'!$G$4:$H$68,2,FALSE)</f>
        <v>0</v>
      </c>
      <c r="AS98" s="35"/>
      <c r="AT98" s="28">
        <f>VLOOKUP(AS98,'Начисление очков'!$L$4:$M$68,2,FALSE)</f>
        <v>0</v>
      </c>
      <c r="AU98" s="56"/>
      <c r="AV98" s="57">
        <f>VLOOKUP(AU98,'Начисление очков'!$Q$4:$R$68,2,FALSE)</f>
        <v>0</v>
      </c>
      <c r="AW98" s="35"/>
      <c r="AX98" s="28">
        <f>VLOOKUP(AW98,'Начисление очков'!$Q$4:$R$68,2,FALSE)</f>
        <v>0</v>
      </c>
      <c r="AY98" s="46"/>
      <c r="AZ98" s="31">
        <f>IF(AY98&gt;0,VLOOKUP(AY98,'Начисление очков'!$Q$4:$R$68,2,FALSE),0)</f>
        <v>0</v>
      </c>
      <c r="BA98" s="6"/>
      <c r="BB98" s="28">
        <f>VLOOKUP(BA98,'Начисление очков'!$L$4:$M$68,2,FALSE)</f>
        <v>0</v>
      </c>
      <c r="BC98" s="46"/>
      <c r="BD98" s="34">
        <f>IF(BC98&gt;0,VLOOKUP(BC98,'Начисление очков'!$B$4:$C$68,2,FALSE),0)</f>
        <v>0</v>
      </c>
      <c r="BE98" s="35">
        <v>12</v>
      </c>
      <c r="BF98" s="28">
        <f>IF(BE98&gt;0,VLOOKUP(BE98,'Начисление очков'!$G$4:$H$68,2,FALSE),0)</f>
        <v>65</v>
      </c>
      <c r="BG98" s="223"/>
      <c r="BH98" s="222">
        <f>IF(BG98&gt;0,VLOOKUP(BG98,'Начисление очков'!$L$4:$M$68,2,FALSE),0)</f>
        <v>0</v>
      </c>
      <c r="BI98" s="87">
        <v>65</v>
      </c>
      <c r="BJ98" s="88">
        <v>65</v>
      </c>
      <c r="BK98" s="88">
        <v>87</v>
      </c>
      <c r="BM98" s="24" t="e">
        <f>IF(#REF!=0,0,1)</f>
        <v>#REF!</v>
      </c>
    </row>
    <row r="99" spans="2:65" ht="15.9" customHeight="1" x14ac:dyDescent="0.3">
      <c r="B99" s="66" t="s">
        <v>18</v>
      </c>
      <c r="C99" s="67">
        <f>C98+1</f>
        <v>90</v>
      </c>
      <c r="D99" s="114">
        <f>IF(BK99=0," ",BK99-C99)</f>
        <v>-2</v>
      </c>
      <c r="E99" s="65">
        <f>LARGE((N99,P99,R99,T99,V99,X99,Z99,AB99,AD99,AF99,AH99,AJ99,AL99,AN99,AP99,AR99,AT99,AV99,AX99,AZ99,BB99,BD99,BF99),1)+LARGE((N99,P99,R99,T99,V99,X99,Z99,AB99,AD99,AF99,AH99,AJ99,AL99,AN99,AP99,AR99,AT99,AV99,AX99,AZ99,BB99,BD99,BF99),2)+LARGE((N99,P99,R99,T99,V99,X99,Z99,AB99,AD99,AF99,AH99,AJ99,AL99,AN99,AP99,AR99,AT99,AV99,AX99,AZ99,BB99,BD99,BF99),3)+LARGE((N99,P99,R99,T99,V99,X99,Z99,AB99,AD99,AF99,AH99,AJ99,AL99,AN99,AP99,AR99,AT99,AV99,AX99,AZ99,BB99,BD99,BF99),4)+LARGE((N99,P99,R99,T99,V99,X99,Z99,AB99,AD99,AF99,AH99,AJ99,AL99,AN99,AP99,AR99,AT99,AV99,AX99,AZ99,BB99,BD99,BF99),5)+LARGE((N99,P99,R99,T99,V99,X99,Z99,AB99,AD99,AF99,AH99,AJ99,AL99,AN99,AP99,AR99,AT99,AV99,AX99,AZ99,BB99,BD99,BF99),6)+LARGE((N99,P99,R99,T99,V99,X99,Z99,AB99,AD99,AF99,AH99,AJ99,AL99,AN99,AP99,AR99,AT99,AV99,AX99,AZ99,BB99,BD99,BF99),7)+LARGE((N99,P99,R99,T99,V99,X99,Z99,AB99,AD99,AF99,AH99,AJ99,AL99,AN99,AP99,AR99,AT99,AV99,AX99,AZ99,BB99,BD99,BF99),8)</f>
        <v>64</v>
      </c>
      <c r="F99" s="74">
        <f>E99-BI99</f>
        <v>0</v>
      </c>
      <c r="G99" s="73" t="str">
        <f>IF(SUMIF(M99:BF99,"&lt;0")&lt;&gt;0,SUMIF(M99:BF99,"&lt;0")*(-1)," ")</f>
        <v xml:space="preserve"> </v>
      </c>
      <c r="H99" s="77">
        <f>N99+P99+R99+T99+V99+X99+Z99+AB99+AD99+AF99+AH99+AJ99+AL99+AN99+AP99+AR99+AT99+AV99+AX99+AZ99+BB99+BD99+BF99</f>
        <v>64</v>
      </c>
      <c r="I99" s="74">
        <f>H99-BJ99</f>
        <v>0</v>
      </c>
      <c r="J99" s="78">
        <f>IF(M99=0,0,1)+IF(O99=0,0,1)+IF(Q99=0,0,1)+IF(S99=0,0,1)+IF(U99=0,0,1)+IF(W99=0,0,1)+IF(Y99=0,0,1)+IF(AA99=0,0,1)+IF(AC99=0,0,1)+IF(AE99=0,0,1)+IF(AG99=0,0,1)+IF(AI99=0,0,1)+IF(AK99=0,0,1)+IF(AM99=0,0,1)+IF(AO99=0,0,1)+IF(AQ99=0,0,1)+IF(AU99=0,0,1)+IF(AS99=0,0,1)+IF(AU99=0,0,1)+IF(AW99=0,0,1)+IF(AY99=0,0,1)+IF(BA99=0,0,1)+IF(BC99=0,0,1)+IF(BE99=0,0,1)</f>
        <v>5</v>
      </c>
      <c r="K99" s="80">
        <f>IF(J99=0,"-",IF(J99&gt;8,E99/8,E99/J99))</f>
        <v>12.8</v>
      </c>
      <c r="L99" s="81">
        <f>IF(OR(H99=0,J99=0),"-",H99/J99)</f>
        <v>12.8</v>
      </c>
      <c r="M99" s="62"/>
      <c r="N99" s="31">
        <f>IF(M99&gt;0,VLOOKUP(M99,'Начисление очков'!$L$4:$M$68,2,FALSE),0)</f>
        <v>0</v>
      </c>
      <c r="O99" s="36"/>
      <c r="P99" s="28">
        <f>IF(O99&gt;0,VLOOKUP(O99,'Начисление очков'!$G$4:$H$68,2,FALSE),0)</f>
        <v>0</v>
      </c>
      <c r="Q99" s="33"/>
      <c r="R99" s="31">
        <f>VLOOKUP(Q99,'Начисление очков'!$V$4:$W$68,2,FALSE)</f>
        <v>0</v>
      </c>
      <c r="S99" s="36"/>
      <c r="T99" s="28">
        <f>VLOOKUP(S99,'Начисление очков'!$Q$4:$R$68,2,FALSE)</f>
        <v>0</v>
      </c>
      <c r="U99" s="36"/>
      <c r="V99" s="28">
        <f>VLOOKUP(U99,'Начисление очков'!$Q$4:$R$68,2,FALSE)</f>
        <v>0</v>
      </c>
      <c r="W99" s="33"/>
      <c r="X99" s="31">
        <f>VLOOKUP(W99,'Начисление очков'!$V$4:$W$68,2,FALSE)</f>
        <v>0</v>
      </c>
      <c r="Y99" s="36">
        <v>64</v>
      </c>
      <c r="Z99" s="28">
        <f>IF(Y99&gt;0,VLOOKUP(Y99,'Начисление очков'!$G$4:$H$68,2,FALSE),0)</f>
        <v>1</v>
      </c>
      <c r="AA99" s="56">
        <v>24</v>
      </c>
      <c r="AB99" s="57">
        <f>IF(AA99&gt;0,VLOOKUP(AA99,'Начисление очков'!$B$4:$C$68,2,FALSE),0)</f>
        <v>35</v>
      </c>
      <c r="AC99" s="36"/>
      <c r="AD99" s="28">
        <f>IF(AC99&gt;0,VLOOKUP(AC99,'Начисление очков'!$G$4:$H$68,2,FALSE),0)</f>
        <v>0</v>
      </c>
      <c r="AE99" s="33"/>
      <c r="AF99" s="31">
        <f>VLOOKUP(AE99,'Начисление очков'!$V$4:$W$68,2,FALSE)</f>
        <v>0</v>
      </c>
      <c r="AG99" s="52"/>
      <c r="AH99" s="6">
        <f>IF(AG99&gt;0,VLOOKUP(AG99,'Начисление очков'!$B$4:$C$68,2,FALSE),0)</f>
        <v>0</v>
      </c>
      <c r="AI99" s="46">
        <v>49</v>
      </c>
      <c r="AJ99" s="34">
        <f>IF(AI99&gt;0,VLOOKUP(AI99,'Начисление очков'!$B$4:$C$68,2,FALSE),0)</f>
        <v>10</v>
      </c>
      <c r="AK99" s="52"/>
      <c r="AL99" s="28">
        <f>VLOOKUP(AK99,'Начисление очков'!$V$4:$W$68,2,FALSE)</f>
        <v>0</v>
      </c>
      <c r="AM99" s="33"/>
      <c r="AN99" s="31">
        <f>IF(AM99&gt;0,VLOOKUP(AM99,'Начисление очков'!$G$4:$H$68,2,FALSE),0)</f>
        <v>0</v>
      </c>
      <c r="AO99" s="36"/>
      <c r="AP99" s="107">
        <f>VLOOKUP(AO99,'Начисление очков'!$L$4:$M$68,2,FALSE)</f>
        <v>0</v>
      </c>
      <c r="AQ99" s="33"/>
      <c r="AR99" s="31">
        <f>VLOOKUP(AQ99,'Начисление очков'!$G$4:$H$68,2,FALSE)</f>
        <v>0</v>
      </c>
      <c r="AS99" s="36">
        <v>20</v>
      </c>
      <c r="AT99" s="28">
        <f>VLOOKUP(AS99,'Начисление очков'!$L$4:$M$68,2,FALSE)</f>
        <v>16</v>
      </c>
      <c r="AU99" s="99"/>
      <c r="AV99" s="57">
        <f>VLOOKUP(AU99,'Начисление очков'!$Q$4:$R$68,2,FALSE)</f>
        <v>0</v>
      </c>
      <c r="AW99" s="36"/>
      <c r="AX99" s="28">
        <f>VLOOKUP(AW99,'Начисление очков'!$Q$4:$R$68,2,FALSE)</f>
        <v>0</v>
      </c>
      <c r="AY99" s="62"/>
      <c r="AZ99" s="31">
        <f>IF(AY99&gt;0,VLOOKUP(AY99,'Начисление очков'!$Q$4:$R$68,2,FALSE),0)</f>
        <v>0</v>
      </c>
      <c r="BA99" s="52"/>
      <c r="BB99" s="28">
        <f>VLOOKUP(BA99,'Начисление очков'!$L$4:$M$68,2,FALSE)</f>
        <v>0</v>
      </c>
      <c r="BC99" s="46">
        <v>64</v>
      </c>
      <c r="BD99" s="34">
        <f>IF(BC99&gt;0,VLOOKUP(BC99,'Начисление очков'!$B$4:$C$68,2,FALSE),0)</f>
        <v>2</v>
      </c>
      <c r="BE99" s="36"/>
      <c r="BF99" s="28">
        <f>IF(BE99&gt;0,VLOOKUP(BE99,'Начисление очков'!$G$4:$H$68,2,FALSE),0)</f>
        <v>0</v>
      </c>
      <c r="BG99" s="224"/>
      <c r="BH99" s="222">
        <f>IF(BG99&gt;0,VLOOKUP(BG99,'Начисление очков'!$L$4:$M$68,2,FALSE),0)</f>
        <v>0</v>
      </c>
      <c r="BI99" s="87">
        <v>64</v>
      </c>
      <c r="BJ99" s="88">
        <v>64</v>
      </c>
      <c r="BK99" s="88">
        <v>88</v>
      </c>
      <c r="BM99" s="24" t="e">
        <f>IF(#REF!=0,0,1)</f>
        <v>#REF!</v>
      </c>
    </row>
    <row r="100" spans="2:65" ht="15.9" customHeight="1" x14ac:dyDescent="0.3">
      <c r="B100" s="66" t="s">
        <v>159</v>
      </c>
      <c r="C100" s="67">
        <f>C99+1</f>
        <v>91</v>
      </c>
      <c r="D100" s="114">
        <f>IF(BK100=0," ",BK100-C100)</f>
        <v>-2</v>
      </c>
      <c r="E100" s="65">
        <f>LARGE((N100,P100,R100,T100,V100,X100,Z100,AB100,AD100,AF100,AH100,AJ100,AL100,AN100,AP100,AR100,AT100,AV100,AX100,AZ100,BB100,BD100,BF100),1)+LARGE((N100,P100,R100,T100,V100,X100,Z100,AB100,AD100,AF100,AH100,AJ100,AL100,AN100,AP100,AR100,AT100,AV100,AX100,AZ100,BB100,BD100,BF100),2)+LARGE((N100,P100,R100,T100,V100,X100,Z100,AB100,AD100,AF100,AH100,AJ100,AL100,AN100,AP100,AR100,AT100,AV100,AX100,AZ100,BB100,BD100,BF100),3)+LARGE((N100,P100,R100,T100,V100,X100,Z100,AB100,AD100,AF100,AH100,AJ100,AL100,AN100,AP100,AR100,AT100,AV100,AX100,AZ100,BB100,BD100,BF100),4)+LARGE((N100,P100,R100,T100,V100,X100,Z100,AB100,AD100,AF100,AH100,AJ100,AL100,AN100,AP100,AR100,AT100,AV100,AX100,AZ100,BB100,BD100,BF100),5)+LARGE((N100,P100,R100,T100,V100,X100,Z100,AB100,AD100,AF100,AH100,AJ100,AL100,AN100,AP100,AR100,AT100,AV100,AX100,AZ100,BB100,BD100,BF100),6)+LARGE((N100,P100,R100,T100,V100,X100,Z100,AB100,AD100,AF100,AH100,AJ100,AL100,AN100,AP100,AR100,AT100,AV100,AX100,AZ100,BB100,BD100,BF100),7)+LARGE((N100,P100,R100,T100,V100,X100,Z100,AB100,AD100,AF100,AH100,AJ100,AL100,AN100,AP100,AR100,AT100,AV100,AX100,AZ100,BB100,BD100,BF100),8)</f>
        <v>63</v>
      </c>
      <c r="F100" s="74">
        <f>E100-BI100</f>
        <v>0</v>
      </c>
      <c r="G100" s="73" t="str">
        <f>IF(SUMIF(M100:BF100,"&lt;0")&lt;&gt;0,SUMIF(M100:BF100,"&lt;0")*(-1)," ")</f>
        <v xml:space="preserve"> </v>
      </c>
      <c r="H100" s="77">
        <f>N100+P100+R100+T100+V100+X100+Z100+AB100+AD100+AF100+AH100+AJ100+AL100+AN100+AP100+AR100+AT100+AV100+AX100+AZ100+BB100+BD100+BF100</f>
        <v>69</v>
      </c>
      <c r="I100" s="74">
        <f>H100-BJ100</f>
        <v>0</v>
      </c>
      <c r="J100" s="78">
        <f>IF(M100=0,0,1)+IF(O100=0,0,1)+IF(Q100=0,0,1)+IF(S100=0,0,1)+IF(U100=0,0,1)+IF(W100=0,0,1)+IF(Y100=0,0,1)+IF(AA100=0,0,1)+IF(AC100=0,0,1)+IF(AE100=0,0,1)+IF(AG100=0,0,1)+IF(AI100=0,0,1)+IF(AK100=0,0,1)+IF(AM100=0,0,1)+IF(AO100=0,0,1)+IF(AQ100=0,0,1)+IF(AU100=0,0,1)+IF(AS100=0,0,1)+IF(AU100=0,0,1)+IF(AW100=0,0,1)+IF(AY100=0,0,1)+IF(BA100=0,0,1)+IF(BC100=0,0,1)+IF(BE100=0,0,1)</f>
        <v>12</v>
      </c>
      <c r="K100" s="80">
        <f>IF(J100=0,"-",IF(J100&gt;8,E100/8,E100/J100))</f>
        <v>7.875</v>
      </c>
      <c r="L100" s="81">
        <f>IF(OR(H100=0,J100=0),"-",H100/J100)</f>
        <v>5.75</v>
      </c>
      <c r="M100" s="46"/>
      <c r="N100" s="31">
        <f>IF(M100&gt;0,VLOOKUP(M100,'Начисление очков'!$L$4:$M$68,2,FALSE),0)</f>
        <v>0</v>
      </c>
      <c r="O100" s="35"/>
      <c r="P100" s="28">
        <f>IF(O100&gt;0,VLOOKUP(O100,'Начисление очков'!$G$4:$H$68,2,FALSE),0)</f>
        <v>0</v>
      </c>
      <c r="Q100" s="34">
        <v>16</v>
      </c>
      <c r="R100" s="31">
        <f>VLOOKUP(Q100,'Начисление очков'!$V$4:$W$68,2,FALSE)</f>
        <v>7</v>
      </c>
      <c r="S100" s="35"/>
      <c r="T100" s="28">
        <f>VLOOKUP(S100,'Начисление очков'!$Q$4:$R$68,2,FALSE)</f>
        <v>0</v>
      </c>
      <c r="U100" s="35"/>
      <c r="V100" s="28">
        <f>VLOOKUP(U100,'Начисление очков'!$Q$4:$R$68,2,FALSE)</f>
        <v>0</v>
      </c>
      <c r="W100" s="34"/>
      <c r="X100" s="31">
        <f>VLOOKUP(W100,'Начисление очков'!$V$4:$W$68,2,FALSE)</f>
        <v>0</v>
      </c>
      <c r="Y100" s="35">
        <v>64</v>
      </c>
      <c r="Z100" s="28">
        <f>IF(Y100&gt;0,VLOOKUP(Y100,'Начисление очков'!$G$4:$H$68,2,FALSE),0)</f>
        <v>1</v>
      </c>
      <c r="AA100" s="56">
        <v>40</v>
      </c>
      <c r="AB100" s="57">
        <f>IF(AA100&gt;0,VLOOKUP(AA100,'Начисление очков'!$B$4:$C$68,2,FALSE),0)</f>
        <v>14</v>
      </c>
      <c r="AC100" s="35">
        <v>32</v>
      </c>
      <c r="AD100" s="28">
        <f>IF(AC100&gt;0,VLOOKUP(AC100,'Начисление очков'!$G$4:$H$68,2,FALSE),0)</f>
        <v>18</v>
      </c>
      <c r="AE100" s="34">
        <v>32</v>
      </c>
      <c r="AF100" s="31">
        <f>VLOOKUP(AE100,'Начисление очков'!$V$4:$W$68,2,FALSE)</f>
        <v>2</v>
      </c>
      <c r="AG100" s="6"/>
      <c r="AH100" s="6">
        <f>IF(AG100&gt;0,VLOOKUP(AG100,'Начисление очков'!$B$4:$C$68,2,FALSE),0)</f>
        <v>0</v>
      </c>
      <c r="AI100" s="46">
        <v>48</v>
      </c>
      <c r="AJ100" s="34">
        <f>IF(AI100&gt;0,VLOOKUP(AI100,'Начисление очков'!$B$4:$C$68,2,FALSE),0)</f>
        <v>10</v>
      </c>
      <c r="AK100" s="6">
        <v>20</v>
      </c>
      <c r="AL100" s="28">
        <f>VLOOKUP(AK100,'Начисление очков'!$V$4:$W$68,2,FALSE)</f>
        <v>6</v>
      </c>
      <c r="AM100" s="34">
        <v>40</v>
      </c>
      <c r="AN100" s="31">
        <f>IF(AM100&gt;0,VLOOKUP(AM100,'Начисление очков'!$G$4:$H$68,2,FALSE),0)</f>
        <v>3</v>
      </c>
      <c r="AO100" s="35"/>
      <c r="AP100" s="107">
        <f>VLOOKUP(AO100,'Начисление очков'!$L$4:$M$68,2,FALSE)</f>
        <v>0</v>
      </c>
      <c r="AQ100" s="34">
        <v>48</v>
      </c>
      <c r="AR100" s="31">
        <f>VLOOKUP(AQ100,'Начисление очков'!$G$4:$H$68,2,FALSE)</f>
        <v>2</v>
      </c>
      <c r="AS100" s="35"/>
      <c r="AT100" s="28">
        <f>VLOOKUP(AS100,'Начисление очков'!$L$4:$M$68,2,FALSE)</f>
        <v>0</v>
      </c>
      <c r="AU100" s="56"/>
      <c r="AV100" s="57">
        <f>VLOOKUP(AU100,'Начисление очков'!$Q$4:$R$68,2,FALSE)</f>
        <v>0</v>
      </c>
      <c r="AW100" s="35"/>
      <c r="AX100" s="28">
        <f>VLOOKUP(AW100,'Начисление очков'!$Q$4:$R$68,2,FALSE)</f>
        <v>0</v>
      </c>
      <c r="AY100" s="46">
        <v>52</v>
      </c>
      <c r="AZ100" s="31">
        <f>IF(AY100&gt;0,VLOOKUP(AY100,'Начисление очков'!$Q$4:$R$68,2,FALSE),0)</f>
        <v>1</v>
      </c>
      <c r="BA100" s="6">
        <v>40</v>
      </c>
      <c r="BB100" s="28">
        <f>VLOOKUP(BA100,'Начисление очков'!$L$4:$M$68,2,FALSE)</f>
        <v>3</v>
      </c>
      <c r="BC100" s="46">
        <v>64</v>
      </c>
      <c r="BD100" s="34">
        <f>IF(BC100&gt;0,VLOOKUP(BC100,'Начисление очков'!$B$4:$C$68,2,FALSE),0)</f>
        <v>2</v>
      </c>
      <c r="BE100" s="35"/>
      <c r="BF100" s="28">
        <f>IF(BE100&gt;0,VLOOKUP(BE100,'Начисление очков'!$G$4:$H$68,2,FALSE),0)</f>
        <v>0</v>
      </c>
      <c r="BG100" s="223"/>
      <c r="BH100" s="222">
        <f>IF(BG100&gt;0,VLOOKUP(BG100,'Начисление очков'!$L$4:$M$68,2,FALSE),0)</f>
        <v>0</v>
      </c>
      <c r="BI100" s="87">
        <v>63</v>
      </c>
      <c r="BJ100" s="88">
        <v>69</v>
      </c>
      <c r="BK100" s="88">
        <v>89</v>
      </c>
      <c r="BM100" s="24" t="e">
        <f>IF(#REF!=0,0,1)</f>
        <v>#REF!</v>
      </c>
    </row>
    <row r="101" spans="2:65" ht="15.9" customHeight="1" x14ac:dyDescent="0.3">
      <c r="B101" s="66" t="s">
        <v>217</v>
      </c>
      <c r="C101" s="67">
        <f>C100+1</f>
        <v>92</v>
      </c>
      <c r="D101" s="114">
        <f>IF(BK101=0," ",BK101-C101)</f>
        <v>1</v>
      </c>
      <c r="E101" s="65">
        <f>LARGE((N101,P101,R101,T101,V101,X101,Z101,AB101,AD101,AF101,AH101,AJ101,AL101,AN101,AP101,AR101,AT101,AV101,AX101,AZ101,BB101,BD101,BF101),1)+LARGE((N101,P101,R101,T101,V101,X101,Z101,AB101,AD101,AF101,AH101,AJ101,AL101,AN101,AP101,AR101,AT101,AV101,AX101,AZ101,BB101,BD101,BF101),2)+LARGE((N101,P101,R101,T101,V101,X101,Z101,AB101,AD101,AF101,AH101,AJ101,AL101,AN101,AP101,AR101,AT101,AV101,AX101,AZ101,BB101,BD101,BF101),3)+LARGE((N101,P101,R101,T101,V101,X101,Z101,AB101,AD101,AF101,AH101,AJ101,AL101,AN101,AP101,AR101,AT101,AV101,AX101,AZ101,BB101,BD101,BF101),4)+LARGE((N101,P101,R101,T101,V101,X101,Z101,AB101,AD101,AF101,AH101,AJ101,AL101,AN101,AP101,AR101,AT101,AV101,AX101,AZ101,BB101,BD101,BF101),5)+LARGE((N101,P101,R101,T101,V101,X101,Z101,AB101,AD101,AF101,AH101,AJ101,AL101,AN101,AP101,AR101,AT101,AV101,AX101,AZ101,BB101,BD101,BF101),6)+LARGE((N101,P101,R101,T101,V101,X101,Z101,AB101,AD101,AF101,AH101,AJ101,AL101,AN101,AP101,AR101,AT101,AV101,AX101,AZ101,BB101,BD101,BF101),7)+LARGE((N101,P101,R101,T101,V101,X101,Z101,AB101,AD101,AF101,AH101,AJ101,AL101,AN101,AP101,AR101,AT101,AV101,AX101,AZ101,BB101,BD101,BF101),8)</f>
        <v>62</v>
      </c>
      <c r="F101" s="74">
        <f>E101-BI101</f>
        <v>5</v>
      </c>
      <c r="G101" s="73" t="str">
        <f>IF(SUMIF(M101:BF101,"&lt;0")&lt;&gt;0,SUMIF(M101:BF101,"&lt;0")*(-1)," ")</f>
        <v xml:space="preserve"> </v>
      </c>
      <c r="H101" s="77">
        <f>N101+P101+R101+T101+V101+X101+Z101+AB101+AD101+AF101+AH101+AJ101+AL101+AN101+AP101+AR101+AT101+AV101+AX101+AZ101+BB101+BD101+BF101</f>
        <v>62</v>
      </c>
      <c r="I101" s="74">
        <f>H101-BJ101</f>
        <v>5</v>
      </c>
      <c r="J101" s="78">
        <f>IF(M101=0,0,1)+IF(O101=0,0,1)+IF(Q101=0,0,1)+IF(S101=0,0,1)+IF(U101=0,0,1)+IF(W101=0,0,1)+IF(Y101=0,0,1)+IF(AA101=0,0,1)+IF(AC101=0,0,1)+IF(AE101=0,0,1)+IF(AG101=0,0,1)+IF(AI101=0,0,1)+IF(AK101=0,0,1)+IF(AM101=0,0,1)+IF(AO101=0,0,1)+IF(AQ101=0,0,1)+IF(AU101=0,0,1)+IF(AS101=0,0,1)+IF(AU101=0,0,1)+IF(AW101=0,0,1)+IF(AY101=0,0,1)+IF(BA101=0,0,1)+IF(BC101=0,0,1)+IF(BE101=0,0,1)</f>
        <v>3</v>
      </c>
      <c r="K101" s="80">
        <f>IF(J101=0,"-",IF(J101&gt;8,E101/8,E101/J101))</f>
        <v>20.666666666666668</v>
      </c>
      <c r="L101" s="81">
        <f>IF(OR(H101=0,J101=0),"-",H101/J101)</f>
        <v>20.666666666666668</v>
      </c>
      <c r="M101" s="46">
        <v>36</v>
      </c>
      <c r="N101" s="31">
        <f>IF(M101&gt;0,VLOOKUP(M101,'Начисление очков'!$L$4:$M$68,2,FALSE),0)</f>
        <v>5</v>
      </c>
      <c r="O101" s="35"/>
      <c r="P101" s="28">
        <f>IF(O101&gt;0,VLOOKUP(O101,'Начисление очков'!$G$4:$H$68,2,FALSE),0)</f>
        <v>0</v>
      </c>
      <c r="Q101" s="34"/>
      <c r="R101" s="31">
        <f>VLOOKUP(Q101,'Начисление очков'!$V$4:$W$68,2,FALSE)</f>
        <v>0</v>
      </c>
      <c r="S101" s="35">
        <v>6</v>
      </c>
      <c r="T101" s="28">
        <f>VLOOKUP(S101,'Начисление очков'!$Q$4:$R$68,2,FALSE)</f>
        <v>45</v>
      </c>
      <c r="U101" s="35"/>
      <c r="V101" s="28">
        <f>VLOOKUP(U101,'Начисление очков'!$Q$4:$R$68,2,FALSE)</f>
        <v>0</v>
      </c>
      <c r="W101" s="34">
        <v>8</v>
      </c>
      <c r="X101" s="31">
        <f>VLOOKUP(W101,'Начисление очков'!$V$4:$W$68,2,FALSE)</f>
        <v>12</v>
      </c>
      <c r="Y101" s="35"/>
      <c r="Z101" s="28">
        <f>IF(Y101&gt;0,VLOOKUP(Y101,'Начисление очков'!$G$4:$H$68,2,FALSE),0)</f>
        <v>0</v>
      </c>
      <c r="AA101" s="56"/>
      <c r="AB101" s="57">
        <f>IF(AA101&gt;0,VLOOKUP(AA101,'Начисление очков'!$B$4:$C$68,2,FALSE),0)</f>
        <v>0</v>
      </c>
      <c r="AC101" s="35"/>
      <c r="AD101" s="28">
        <f>IF(AC101&gt;0,VLOOKUP(AC101,'Начисление очков'!$G$4:$H$68,2,FALSE),0)</f>
        <v>0</v>
      </c>
      <c r="AE101" s="34"/>
      <c r="AF101" s="31">
        <f>VLOOKUP(AE101,'Начисление очков'!$V$4:$W$68,2,FALSE)</f>
        <v>0</v>
      </c>
      <c r="AG101" s="6"/>
      <c r="AH101" s="6">
        <f>IF(AG101&gt;0,VLOOKUP(AG101,'Начисление очков'!$B$4:$C$68,2,FALSE),0)</f>
        <v>0</v>
      </c>
      <c r="AI101" s="46"/>
      <c r="AJ101" s="34">
        <f>IF(AI101&gt;0,VLOOKUP(AI101,'Начисление очков'!$B$4:$C$68,2,FALSE),0)</f>
        <v>0</v>
      </c>
      <c r="AK101" s="6"/>
      <c r="AL101" s="28">
        <f>VLOOKUP(AK101,'Начисление очков'!$V$4:$W$68,2,FALSE)</f>
        <v>0</v>
      </c>
      <c r="AM101" s="34"/>
      <c r="AN101" s="31">
        <f>IF(AM101&gt;0,VLOOKUP(AM101,'Начисление очков'!$G$4:$H$68,2,FALSE),0)</f>
        <v>0</v>
      </c>
      <c r="AO101" s="35"/>
      <c r="AP101" s="107">
        <f>VLOOKUP(AO101,'Начисление очков'!$L$4:$M$68,2,FALSE)</f>
        <v>0</v>
      </c>
      <c r="AQ101" s="34"/>
      <c r="AR101" s="31">
        <f>VLOOKUP(AQ101,'Начисление очков'!$G$4:$H$68,2,FALSE)</f>
        <v>0</v>
      </c>
      <c r="AS101" s="35"/>
      <c r="AT101" s="28">
        <f>VLOOKUP(AS101,'Начисление очков'!$L$4:$M$68,2,FALSE)</f>
        <v>0</v>
      </c>
      <c r="AU101" s="56"/>
      <c r="AV101" s="57">
        <f>VLOOKUP(AU101,'Начисление очков'!$Q$4:$R$68,2,FALSE)</f>
        <v>0</v>
      </c>
      <c r="AW101" s="35"/>
      <c r="AX101" s="28">
        <f>VLOOKUP(AW101,'Начисление очков'!$Q$4:$R$68,2,FALSE)</f>
        <v>0</v>
      </c>
      <c r="AY101" s="46"/>
      <c r="AZ101" s="31">
        <f>IF(AY101&gt;0,VLOOKUP(AY101,'Начисление очков'!$Q$4:$R$68,2,FALSE),0)</f>
        <v>0</v>
      </c>
      <c r="BA101" s="6"/>
      <c r="BB101" s="28">
        <f>VLOOKUP(BA101,'Начисление очков'!$L$4:$M$68,2,FALSE)</f>
        <v>0</v>
      </c>
      <c r="BC101" s="46"/>
      <c r="BD101" s="34">
        <f>IF(BC101&gt;0,VLOOKUP(BC101,'Начисление очков'!$B$4:$C$68,2,FALSE),0)</f>
        <v>0</v>
      </c>
      <c r="BE101" s="35"/>
      <c r="BF101" s="28">
        <f>IF(BE101&gt;0,VLOOKUP(BE101,'Начисление очков'!$G$4:$H$68,2,FALSE),0)</f>
        <v>0</v>
      </c>
      <c r="BG101" s="223"/>
      <c r="BH101" s="222">
        <f>IF(BG101&gt;0,VLOOKUP(BG101,'Начисление очков'!$L$4:$M$68,2,FALSE),0)</f>
        <v>0</v>
      </c>
      <c r="BI101" s="87">
        <v>57</v>
      </c>
      <c r="BJ101" s="88">
        <v>57</v>
      </c>
      <c r="BK101" s="88">
        <v>93</v>
      </c>
      <c r="BM101" s="24" t="e">
        <f>IF(#REF!=0,0,1)</f>
        <v>#REF!</v>
      </c>
    </row>
    <row r="102" spans="2:65" ht="15.9" customHeight="1" x14ac:dyDescent="0.3">
      <c r="B102" s="66" t="s">
        <v>104</v>
      </c>
      <c r="C102" s="67">
        <f>C101+1</f>
        <v>93</v>
      </c>
      <c r="D102" s="114">
        <f>IF(BK102=0," ",BK102-C102)</f>
        <v>-3</v>
      </c>
      <c r="E102" s="65">
        <f>LARGE((N102,P102,R102,T102,V102,X102,Z102,AB102,AD102,AF102,AH102,AJ102,AL102,AN102,AP102,AR102,AT102,AV102,AX102,AZ102,BB102,BD102,BF102),1)+LARGE((N102,P102,R102,T102,V102,X102,Z102,AB102,AD102,AF102,AH102,AJ102,AL102,AN102,AP102,AR102,AT102,AV102,AX102,AZ102,BB102,BD102,BF102),2)+LARGE((N102,P102,R102,T102,V102,X102,Z102,AB102,AD102,AF102,AH102,AJ102,AL102,AN102,AP102,AR102,AT102,AV102,AX102,AZ102,BB102,BD102,BF102),3)+LARGE((N102,P102,R102,T102,V102,X102,Z102,AB102,AD102,AF102,AH102,AJ102,AL102,AN102,AP102,AR102,AT102,AV102,AX102,AZ102,BB102,BD102,BF102),4)+LARGE((N102,P102,R102,T102,V102,X102,Z102,AB102,AD102,AF102,AH102,AJ102,AL102,AN102,AP102,AR102,AT102,AV102,AX102,AZ102,BB102,BD102,BF102),5)+LARGE((N102,P102,R102,T102,V102,X102,Z102,AB102,AD102,AF102,AH102,AJ102,AL102,AN102,AP102,AR102,AT102,AV102,AX102,AZ102,BB102,BD102,BF102),6)+LARGE((N102,P102,R102,T102,V102,X102,Z102,AB102,AD102,AF102,AH102,AJ102,AL102,AN102,AP102,AR102,AT102,AV102,AX102,AZ102,BB102,BD102,BF102),7)+LARGE((N102,P102,R102,T102,V102,X102,Z102,AB102,AD102,AF102,AH102,AJ102,AL102,AN102,AP102,AR102,AT102,AV102,AX102,AZ102,BB102,BD102,BF102),8)</f>
        <v>61</v>
      </c>
      <c r="F102" s="74">
        <f>E102-BI102</f>
        <v>0</v>
      </c>
      <c r="G102" s="73" t="str">
        <f>IF(SUMIF(M102:BF102,"&lt;0")&lt;&gt;0,SUMIF(M102:BF102,"&lt;0")*(-1)," ")</f>
        <v xml:space="preserve"> </v>
      </c>
      <c r="H102" s="77">
        <f>N102+P102+R102+T102+V102+X102+Z102+AB102+AD102+AF102+AH102+AJ102+AL102+AN102+AP102+AR102+AT102+AV102+AX102+AZ102+BB102+BD102+BF102</f>
        <v>61</v>
      </c>
      <c r="I102" s="74">
        <f>H102-BJ102</f>
        <v>0</v>
      </c>
      <c r="J102" s="78">
        <f>IF(M102=0,0,1)+IF(O102=0,0,1)+IF(Q102=0,0,1)+IF(S102=0,0,1)+IF(U102=0,0,1)+IF(W102=0,0,1)+IF(Y102=0,0,1)+IF(AA102=0,0,1)+IF(AC102=0,0,1)+IF(AE102=0,0,1)+IF(AG102=0,0,1)+IF(AI102=0,0,1)+IF(AK102=0,0,1)+IF(AM102=0,0,1)+IF(AO102=0,0,1)+IF(AQ102=0,0,1)+IF(AU102=0,0,1)+IF(AS102=0,0,1)+IF(AU102=0,0,1)+IF(AW102=0,0,1)+IF(AY102=0,0,1)+IF(BA102=0,0,1)+IF(BC102=0,0,1)+IF(BE102=0,0,1)</f>
        <v>3</v>
      </c>
      <c r="K102" s="80">
        <f>IF(J102=0,"-",IF(J102&gt;8,E102/8,E102/J102))</f>
        <v>20.333333333333332</v>
      </c>
      <c r="L102" s="81">
        <f>IF(OR(H102=0,J102=0),"-",H102/J102)</f>
        <v>20.333333333333332</v>
      </c>
      <c r="M102" s="46"/>
      <c r="N102" s="31">
        <f>IF(M102&gt;0,VLOOKUP(M102,'Начисление очков'!$L$4:$M$68,2,FALSE),0)</f>
        <v>0</v>
      </c>
      <c r="O102" s="35"/>
      <c r="P102" s="28">
        <f>IF(O102&gt;0,VLOOKUP(O102,'Начисление очков'!$G$4:$H$68,2,FALSE),0)</f>
        <v>0</v>
      </c>
      <c r="Q102" s="34"/>
      <c r="R102" s="31">
        <f>VLOOKUP(Q102,'Начисление очков'!$V$4:$W$68,2,FALSE)</f>
        <v>0</v>
      </c>
      <c r="S102" s="35"/>
      <c r="T102" s="28">
        <f>VLOOKUP(S102,'Начисление очков'!$Q$4:$R$68,2,FALSE)</f>
        <v>0</v>
      </c>
      <c r="U102" s="35"/>
      <c r="V102" s="28">
        <f>VLOOKUP(U102,'Начисление очков'!$Q$4:$R$68,2,FALSE)</f>
        <v>0</v>
      </c>
      <c r="W102" s="34"/>
      <c r="X102" s="31">
        <f>VLOOKUP(W102,'Начисление очков'!$V$4:$W$68,2,FALSE)</f>
        <v>0</v>
      </c>
      <c r="Y102" s="35"/>
      <c r="Z102" s="28">
        <f>IF(Y102&gt;0,VLOOKUP(Y102,'Начисление очков'!$G$4:$H$68,2,FALSE),0)</f>
        <v>0</v>
      </c>
      <c r="AA102" s="56"/>
      <c r="AB102" s="57">
        <f>IF(AA102&gt;0,VLOOKUP(AA102,'Начисление очков'!$B$4:$C$68,2,FALSE),0)</f>
        <v>0</v>
      </c>
      <c r="AC102" s="35"/>
      <c r="AD102" s="28">
        <f>IF(AC102&gt;0,VLOOKUP(AC102,'Начисление очков'!$G$4:$H$68,2,FALSE),0)</f>
        <v>0</v>
      </c>
      <c r="AE102" s="34"/>
      <c r="AF102" s="31">
        <f>VLOOKUP(AE102,'Начисление очков'!$V$4:$W$68,2,FALSE)</f>
        <v>0</v>
      </c>
      <c r="AG102" s="6"/>
      <c r="AH102" s="6">
        <f>IF(AG102&gt;0,VLOOKUP(AG102,'Начисление очков'!$B$4:$C$68,2,FALSE),0)</f>
        <v>0</v>
      </c>
      <c r="AI102" s="46">
        <v>36</v>
      </c>
      <c r="AJ102" s="34">
        <f>IF(AI102&gt;0,VLOOKUP(AI102,'Начисление очков'!$B$4:$C$68,2,FALSE),0)</f>
        <v>20</v>
      </c>
      <c r="AK102" s="6"/>
      <c r="AL102" s="28">
        <f>VLOOKUP(AK102,'Начисление очков'!$V$4:$W$68,2,FALSE)</f>
        <v>0</v>
      </c>
      <c r="AM102" s="34"/>
      <c r="AN102" s="31">
        <f>IF(AM102&gt;0,VLOOKUP(AM102,'Начисление очков'!$G$4:$H$68,2,FALSE),0)</f>
        <v>0</v>
      </c>
      <c r="AO102" s="35"/>
      <c r="AP102" s="107">
        <f>VLOOKUP(AO102,'Начисление очков'!$L$4:$M$68,2,FALSE)</f>
        <v>0</v>
      </c>
      <c r="AQ102" s="34"/>
      <c r="AR102" s="31">
        <f>VLOOKUP(AQ102,'Начисление очков'!$G$4:$H$68,2,FALSE)</f>
        <v>0</v>
      </c>
      <c r="AS102" s="35">
        <v>64</v>
      </c>
      <c r="AT102" s="28">
        <f>VLOOKUP(AS102,'Начисление очков'!$L$4:$M$68,2,FALSE)</f>
        <v>1</v>
      </c>
      <c r="AU102" s="56"/>
      <c r="AV102" s="57">
        <f>VLOOKUP(AU102,'Начисление очков'!$Q$4:$R$68,2,FALSE)</f>
        <v>0</v>
      </c>
      <c r="AW102" s="35"/>
      <c r="AX102" s="28">
        <f>VLOOKUP(AW102,'Начисление очков'!$Q$4:$R$68,2,FALSE)</f>
        <v>0</v>
      </c>
      <c r="AY102" s="46"/>
      <c r="AZ102" s="31">
        <f>IF(AY102&gt;0,VLOOKUP(AY102,'Начисление очков'!$Q$4:$R$68,2,FALSE),0)</f>
        <v>0</v>
      </c>
      <c r="BA102" s="6">
        <v>12</v>
      </c>
      <c r="BB102" s="28">
        <f>VLOOKUP(BA102,'Начисление очков'!$L$4:$M$68,2,FALSE)</f>
        <v>40</v>
      </c>
      <c r="BC102" s="46"/>
      <c r="BD102" s="34">
        <f>IF(BC102&gt;0,VLOOKUP(BC102,'Начисление очков'!$B$4:$C$68,2,FALSE),0)</f>
        <v>0</v>
      </c>
      <c r="BE102" s="35"/>
      <c r="BF102" s="28">
        <f>IF(BE102&gt;0,VLOOKUP(BE102,'Начисление очков'!$G$4:$H$68,2,FALSE),0)</f>
        <v>0</v>
      </c>
      <c r="BG102" s="223"/>
      <c r="BH102" s="222">
        <f>IF(BG102&gt;0,VLOOKUP(BG102,'Начисление очков'!$L$4:$M$68,2,FALSE),0)</f>
        <v>0</v>
      </c>
      <c r="BI102" s="87">
        <v>61</v>
      </c>
      <c r="BJ102" s="88">
        <v>61</v>
      </c>
      <c r="BK102" s="88">
        <v>90</v>
      </c>
      <c r="BM102" s="24" t="e">
        <f>IF(#REF!=0,0,1)</f>
        <v>#REF!</v>
      </c>
    </row>
    <row r="103" spans="2:65" ht="15.9" customHeight="1" x14ac:dyDescent="0.3">
      <c r="B103" s="66" t="s">
        <v>129</v>
      </c>
      <c r="C103" s="67">
        <f>C102+1</f>
        <v>94</v>
      </c>
      <c r="D103" s="114">
        <f>IF(BK103=0," ",BK103-C103)</f>
        <v>-2</v>
      </c>
      <c r="E103" s="65">
        <f>LARGE((N103,P103,R103,T103,V103,X103,Z103,AB103,AD103,AF103,AH103,AJ103,AL103,AN103,AP103,AR103,AT103,AV103,AX103,AZ103,BB103,BD103,BF103),1)+LARGE((N103,P103,R103,T103,V103,X103,Z103,AB103,AD103,AF103,AH103,AJ103,AL103,AN103,AP103,AR103,AT103,AV103,AX103,AZ103,BB103,BD103,BF103),2)+LARGE((N103,P103,R103,T103,V103,X103,Z103,AB103,AD103,AF103,AH103,AJ103,AL103,AN103,AP103,AR103,AT103,AV103,AX103,AZ103,BB103,BD103,BF103),3)+LARGE((N103,P103,R103,T103,V103,X103,Z103,AB103,AD103,AF103,AH103,AJ103,AL103,AN103,AP103,AR103,AT103,AV103,AX103,AZ103,BB103,BD103,BF103),4)+LARGE((N103,P103,R103,T103,V103,X103,Z103,AB103,AD103,AF103,AH103,AJ103,AL103,AN103,AP103,AR103,AT103,AV103,AX103,AZ103,BB103,BD103,BF103),5)+LARGE((N103,P103,R103,T103,V103,X103,Z103,AB103,AD103,AF103,AH103,AJ103,AL103,AN103,AP103,AR103,AT103,AV103,AX103,AZ103,BB103,BD103,BF103),6)+LARGE((N103,P103,R103,T103,V103,X103,Z103,AB103,AD103,AF103,AH103,AJ103,AL103,AN103,AP103,AR103,AT103,AV103,AX103,AZ103,BB103,BD103,BF103),7)+LARGE((N103,P103,R103,T103,V103,X103,Z103,AB103,AD103,AF103,AH103,AJ103,AL103,AN103,AP103,AR103,AT103,AV103,AX103,AZ103,BB103,BD103,BF103),8)</f>
        <v>58</v>
      </c>
      <c r="F103" s="74">
        <f>E103-BI103</f>
        <v>0</v>
      </c>
      <c r="G103" s="73" t="str">
        <f>IF(SUMIF(M103:BF103,"&lt;0")&lt;&gt;0,SUMIF(M103:BF103,"&lt;0")*(-1)," ")</f>
        <v xml:space="preserve"> </v>
      </c>
      <c r="H103" s="77">
        <f>N103+P103+R103+T103+V103+X103+Z103+AB103+AD103+AF103+AH103+AJ103+AL103+AN103+AP103+AR103+AT103+AV103+AX103+AZ103+BB103+BD103+BF103</f>
        <v>58</v>
      </c>
      <c r="I103" s="74">
        <f>H103-BJ103</f>
        <v>0</v>
      </c>
      <c r="J103" s="78">
        <f>IF(M103=0,0,1)+IF(O103=0,0,1)+IF(Q103=0,0,1)+IF(S103=0,0,1)+IF(U103=0,0,1)+IF(W103=0,0,1)+IF(Y103=0,0,1)+IF(AA103=0,0,1)+IF(AC103=0,0,1)+IF(AE103=0,0,1)+IF(AG103=0,0,1)+IF(AI103=0,0,1)+IF(AK103=0,0,1)+IF(AM103=0,0,1)+IF(AO103=0,0,1)+IF(AQ103=0,0,1)+IF(AU103=0,0,1)+IF(AS103=0,0,1)+IF(AU103=0,0,1)+IF(AW103=0,0,1)+IF(AY103=0,0,1)+IF(BA103=0,0,1)+IF(BC103=0,0,1)+IF(BE103=0,0,1)</f>
        <v>8</v>
      </c>
      <c r="K103" s="80">
        <f>IF(J103=0,"-",IF(J103&gt;8,E103/8,E103/J103))</f>
        <v>7.25</v>
      </c>
      <c r="L103" s="81">
        <f>IF(OR(H103=0,J103=0),"-",H103/J103)</f>
        <v>7.25</v>
      </c>
      <c r="M103" s="46"/>
      <c r="N103" s="31">
        <f>IF(M103&gt;0,VLOOKUP(M103,'Начисление очков'!$L$4:$M$68,2,FALSE),0)</f>
        <v>0</v>
      </c>
      <c r="O103" s="35"/>
      <c r="P103" s="28">
        <f>IF(O103&gt;0,VLOOKUP(O103,'Начисление очков'!$G$4:$H$68,2,FALSE),0)</f>
        <v>0</v>
      </c>
      <c r="Q103" s="34"/>
      <c r="R103" s="31">
        <f>VLOOKUP(Q103,'Начисление очков'!$V$4:$W$68,2,FALSE)</f>
        <v>0</v>
      </c>
      <c r="S103" s="35"/>
      <c r="T103" s="28">
        <f>VLOOKUP(S103,'Начисление очков'!$Q$4:$R$68,2,FALSE)</f>
        <v>0</v>
      </c>
      <c r="U103" s="35"/>
      <c r="V103" s="28">
        <f>VLOOKUP(U103,'Начисление очков'!$Q$4:$R$68,2,FALSE)</f>
        <v>0</v>
      </c>
      <c r="W103" s="34">
        <v>32</v>
      </c>
      <c r="X103" s="31">
        <f>VLOOKUP(W103,'Начисление очков'!$V$4:$W$68,2,FALSE)</f>
        <v>2</v>
      </c>
      <c r="Y103" s="35"/>
      <c r="Z103" s="28">
        <f>IF(Y103&gt;0,VLOOKUP(Y103,'Начисление очков'!$G$4:$H$68,2,FALSE),0)</f>
        <v>0</v>
      </c>
      <c r="AA103" s="56"/>
      <c r="AB103" s="57">
        <f>IF(AA103&gt;0,VLOOKUP(AA103,'Начисление очков'!$B$4:$C$68,2,FALSE),0)</f>
        <v>0</v>
      </c>
      <c r="AC103" s="35">
        <v>32</v>
      </c>
      <c r="AD103" s="28">
        <f>IF(AC103&gt;0,VLOOKUP(AC103,'Начисление очков'!$G$4:$H$68,2,FALSE),0)</f>
        <v>18</v>
      </c>
      <c r="AE103" s="34"/>
      <c r="AF103" s="31">
        <f>VLOOKUP(AE103,'Начисление очков'!$V$4:$W$68,2,FALSE)</f>
        <v>0</v>
      </c>
      <c r="AG103" s="6">
        <v>32</v>
      </c>
      <c r="AH103" s="6">
        <f>IF(AG103&gt;0,VLOOKUP(AG103,'Начисление очков'!$B$4:$C$68,2,FALSE),0)</f>
        <v>30</v>
      </c>
      <c r="AI103" s="46"/>
      <c r="AJ103" s="34">
        <f>IF(AI103&gt;0,VLOOKUP(AI103,'Начисление очков'!$B$4:$C$68,2,FALSE),0)</f>
        <v>0</v>
      </c>
      <c r="AK103" s="6">
        <v>28</v>
      </c>
      <c r="AL103" s="28">
        <f>VLOOKUP(AK103,'Начисление очков'!$V$4:$W$68,2,FALSE)</f>
        <v>2</v>
      </c>
      <c r="AM103" s="34"/>
      <c r="AN103" s="31">
        <f>IF(AM103&gt;0,VLOOKUP(AM103,'Начисление очков'!$G$4:$H$68,2,FALSE),0)</f>
        <v>0</v>
      </c>
      <c r="AO103" s="35"/>
      <c r="AP103" s="107">
        <f>VLOOKUP(AO103,'Начисление очков'!$L$4:$M$68,2,FALSE)</f>
        <v>0</v>
      </c>
      <c r="AQ103" s="34">
        <v>64</v>
      </c>
      <c r="AR103" s="31">
        <f>VLOOKUP(AQ103,'Начисление очков'!$G$4:$H$68,2,FALSE)</f>
        <v>1</v>
      </c>
      <c r="AS103" s="35">
        <v>64</v>
      </c>
      <c r="AT103" s="28">
        <f>VLOOKUP(AS103,'Начисление очков'!$L$4:$M$68,2,FALSE)</f>
        <v>1</v>
      </c>
      <c r="AU103" s="56"/>
      <c r="AV103" s="57">
        <f>VLOOKUP(AU103,'Начисление очков'!$Q$4:$R$68,2,FALSE)</f>
        <v>0</v>
      </c>
      <c r="AW103" s="35"/>
      <c r="AX103" s="28">
        <f>VLOOKUP(AW103,'Начисление очков'!$Q$4:$R$68,2,FALSE)</f>
        <v>0</v>
      </c>
      <c r="AY103" s="46">
        <v>44</v>
      </c>
      <c r="AZ103" s="31">
        <f>IF(AY103&gt;0,VLOOKUP(AY103,'Начисление очков'!$Q$4:$R$68,2,FALSE),0)</f>
        <v>1</v>
      </c>
      <c r="BA103" s="6">
        <v>40</v>
      </c>
      <c r="BB103" s="28">
        <f>VLOOKUP(BA103,'Начисление очков'!$L$4:$M$68,2,FALSE)</f>
        <v>3</v>
      </c>
      <c r="BC103" s="46"/>
      <c r="BD103" s="34">
        <f>IF(BC103&gt;0,VLOOKUP(BC103,'Начисление очков'!$B$4:$C$68,2,FALSE),0)</f>
        <v>0</v>
      </c>
      <c r="BE103" s="35"/>
      <c r="BF103" s="28">
        <f>IF(BE103&gt;0,VLOOKUP(BE103,'Начисление очков'!$G$4:$H$68,2,FALSE),0)</f>
        <v>0</v>
      </c>
      <c r="BG103" s="223"/>
      <c r="BH103" s="222">
        <f>IF(BG103&gt;0,VLOOKUP(BG103,'Начисление очков'!$L$4:$M$68,2,FALSE),0)</f>
        <v>0</v>
      </c>
      <c r="BI103" s="87">
        <v>58</v>
      </c>
      <c r="BJ103" s="88">
        <v>58</v>
      </c>
      <c r="BK103" s="88">
        <v>92</v>
      </c>
      <c r="BM103" s="24" t="e">
        <f>IF(#REF!=0,0,1)</f>
        <v>#REF!</v>
      </c>
    </row>
    <row r="104" spans="2:65" ht="15.9" customHeight="1" x14ac:dyDescent="0.3">
      <c r="B104" s="66" t="s">
        <v>51</v>
      </c>
      <c r="C104" s="67">
        <f>C103+1</f>
        <v>95</v>
      </c>
      <c r="D104" s="114">
        <f>IF(BK104=0," ",BK104-C104)</f>
        <v>-1</v>
      </c>
      <c r="E104" s="65">
        <f>LARGE((N104,P104,R104,T104,V104,X104,Z104,AB104,AD104,AF104,AH104,AJ104,AL104,AN104,AP104,AR104,AT104,AV104,AX104,AZ104,BB104,BD104,BF104),1)+LARGE((N104,P104,R104,T104,V104,X104,Z104,AB104,AD104,AF104,AH104,AJ104,AL104,AN104,AP104,AR104,AT104,AV104,AX104,AZ104,BB104,BD104,BF104),2)+LARGE((N104,P104,R104,T104,V104,X104,Z104,AB104,AD104,AF104,AH104,AJ104,AL104,AN104,AP104,AR104,AT104,AV104,AX104,AZ104,BB104,BD104,BF104),3)+LARGE((N104,P104,R104,T104,V104,X104,Z104,AB104,AD104,AF104,AH104,AJ104,AL104,AN104,AP104,AR104,AT104,AV104,AX104,AZ104,BB104,BD104,BF104),4)+LARGE((N104,P104,R104,T104,V104,X104,Z104,AB104,AD104,AF104,AH104,AJ104,AL104,AN104,AP104,AR104,AT104,AV104,AX104,AZ104,BB104,BD104,BF104),5)+LARGE((N104,P104,R104,T104,V104,X104,Z104,AB104,AD104,AF104,AH104,AJ104,AL104,AN104,AP104,AR104,AT104,AV104,AX104,AZ104,BB104,BD104,BF104),6)+LARGE((N104,P104,R104,T104,V104,X104,Z104,AB104,AD104,AF104,AH104,AJ104,AL104,AN104,AP104,AR104,AT104,AV104,AX104,AZ104,BB104,BD104,BF104),7)+LARGE((N104,P104,R104,T104,V104,X104,Z104,AB104,AD104,AF104,AH104,AJ104,AL104,AN104,AP104,AR104,AT104,AV104,AX104,AZ104,BB104,BD104,BF104),8)</f>
        <v>57</v>
      </c>
      <c r="F104" s="74">
        <f>E104-BI104</f>
        <v>0</v>
      </c>
      <c r="G104" s="73" t="str">
        <f>IF(SUMIF(M104:BF104,"&lt;0")&lt;&gt;0,SUMIF(M104:BF104,"&lt;0")*(-1)," ")</f>
        <v xml:space="preserve"> </v>
      </c>
      <c r="H104" s="77">
        <f>N104+P104+R104+T104+V104+X104+Z104+AB104+AD104+AF104+AH104+AJ104+AL104+AN104+AP104+AR104+AT104+AV104+AX104+AZ104+BB104+BD104+BF104</f>
        <v>57</v>
      </c>
      <c r="I104" s="74">
        <f>H104-BJ104</f>
        <v>0</v>
      </c>
      <c r="J104" s="78">
        <f>IF(M104=0,0,1)+IF(O104=0,0,1)+IF(Q104=0,0,1)+IF(S104=0,0,1)+IF(U104=0,0,1)+IF(W104=0,0,1)+IF(Y104=0,0,1)+IF(AA104=0,0,1)+IF(AC104=0,0,1)+IF(AE104=0,0,1)+IF(AG104=0,0,1)+IF(AI104=0,0,1)+IF(AK104=0,0,1)+IF(AM104=0,0,1)+IF(AO104=0,0,1)+IF(AQ104=0,0,1)+IF(AU104=0,0,1)+IF(AS104=0,0,1)+IF(AU104=0,0,1)+IF(AW104=0,0,1)+IF(AY104=0,0,1)+IF(BA104=0,0,1)+IF(BC104=0,0,1)+IF(BE104=0,0,1)</f>
        <v>7</v>
      </c>
      <c r="K104" s="80">
        <f>IF(J104=0,"-",IF(J104&gt;8,E104/8,E104/J104))</f>
        <v>8.1428571428571423</v>
      </c>
      <c r="L104" s="81">
        <f>IF(OR(H104=0,J104=0),"-",H104/J104)</f>
        <v>8.1428571428571423</v>
      </c>
      <c r="M104" s="62"/>
      <c r="N104" s="31">
        <f>IF(M104&gt;0,VLOOKUP(M104,'Начисление очков'!$L$4:$M$68,2,FALSE),0)</f>
        <v>0</v>
      </c>
      <c r="O104" s="36"/>
      <c r="P104" s="28">
        <f>IF(O104&gt;0,VLOOKUP(O104,'Начисление очков'!$G$4:$H$68,2,FALSE),0)</f>
        <v>0</v>
      </c>
      <c r="Q104" s="33"/>
      <c r="R104" s="31">
        <f>VLOOKUP(Q104,'Начисление очков'!$V$4:$W$68,2,FALSE)</f>
        <v>0</v>
      </c>
      <c r="S104" s="36"/>
      <c r="T104" s="28">
        <f>VLOOKUP(S104,'Начисление очков'!$Q$4:$R$68,2,FALSE)</f>
        <v>0</v>
      </c>
      <c r="U104" s="36"/>
      <c r="V104" s="28">
        <f>VLOOKUP(U104,'Начисление очков'!$Q$4:$R$68,2,FALSE)</f>
        <v>0</v>
      </c>
      <c r="W104" s="33">
        <v>2</v>
      </c>
      <c r="X104" s="31">
        <f>VLOOKUP(W104,'Начисление очков'!$V$4:$W$68,2,FALSE)</f>
        <v>30</v>
      </c>
      <c r="Y104" s="36"/>
      <c r="Z104" s="28">
        <f>IF(Y104&gt;0,VLOOKUP(Y104,'Начисление очков'!$G$4:$H$68,2,FALSE),0)</f>
        <v>0</v>
      </c>
      <c r="AA104" s="56"/>
      <c r="AB104" s="57">
        <f>IF(AA104&gt;0,VLOOKUP(AA104,'Начисление очков'!$B$4:$C$68,2,FALSE),0)</f>
        <v>0</v>
      </c>
      <c r="AC104" s="36">
        <v>40</v>
      </c>
      <c r="AD104" s="28">
        <f>IF(AC104&gt;0,VLOOKUP(AC104,'Начисление очков'!$G$4:$H$68,2,FALSE),0)</f>
        <v>3</v>
      </c>
      <c r="AE104" s="33">
        <v>9</v>
      </c>
      <c r="AF104" s="31">
        <f>VLOOKUP(AE104,'Начисление очков'!$V$4:$W$68,2,FALSE)</f>
        <v>10</v>
      </c>
      <c r="AG104" s="52"/>
      <c r="AH104" s="6">
        <f>IF(AG104&gt;0,VLOOKUP(AG104,'Начисление очков'!$B$4:$C$68,2,FALSE),0)</f>
        <v>0</v>
      </c>
      <c r="AI104" s="46"/>
      <c r="AJ104" s="34">
        <f>IF(AI104&gt;0,VLOOKUP(AI104,'Начисление очков'!$B$4:$C$68,2,FALSE),0)</f>
        <v>0</v>
      </c>
      <c r="AK104" s="52">
        <v>16</v>
      </c>
      <c r="AL104" s="28">
        <f>VLOOKUP(AK104,'Начисление очков'!$V$4:$W$68,2,FALSE)</f>
        <v>7</v>
      </c>
      <c r="AM104" s="33">
        <v>40</v>
      </c>
      <c r="AN104" s="31">
        <f>IF(AM104&gt;0,VLOOKUP(AM104,'Начисление очков'!$G$4:$H$68,2,FALSE),0)</f>
        <v>3</v>
      </c>
      <c r="AO104" s="36"/>
      <c r="AP104" s="107">
        <f>VLOOKUP(AO104,'Начисление очков'!$L$4:$M$68,2,FALSE)</f>
        <v>0</v>
      </c>
      <c r="AQ104" s="33">
        <v>48</v>
      </c>
      <c r="AR104" s="31">
        <f>VLOOKUP(AQ104,'Начисление очков'!$G$4:$H$68,2,FALSE)</f>
        <v>2</v>
      </c>
      <c r="AS104" s="36"/>
      <c r="AT104" s="28">
        <f>VLOOKUP(AS104,'Начисление очков'!$L$4:$M$68,2,FALSE)</f>
        <v>0</v>
      </c>
      <c r="AU104" s="99"/>
      <c r="AV104" s="57">
        <f>VLOOKUP(AU104,'Начисление очков'!$Q$4:$R$68,2,FALSE)</f>
        <v>0</v>
      </c>
      <c r="AW104" s="36"/>
      <c r="AX104" s="28">
        <f>VLOOKUP(AW104,'Начисление очков'!$Q$4:$R$68,2,FALSE)</f>
        <v>0</v>
      </c>
      <c r="AY104" s="62"/>
      <c r="AZ104" s="31">
        <f>IF(AY104&gt;0,VLOOKUP(AY104,'Начисление очков'!$Q$4:$R$68,2,FALSE),0)</f>
        <v>0</v>
      </c>
      <c r="BA104" s="52"/>
      <c r="BB104" s="28">
        <f>VLOOKUP(BA104,'Начисление очков'!$L$4:$M$68,2,FALSE)</f>
        <v>0</v>
      </c>
      <c r="BC104" s="46">
        <v>64</v>
      </c>
      <c r="BD104" s="34">
        <f>IF(BC104&gt;0,VLOOKUP(BC104,'Начисление очков'!$B$4:$C$68,2,FALSE),0)</f>
        <v>2</v>
      </c>
      <c r="BE104" s="36"/>
      <c r="BF104" s="28">
        <f>IF(BE104&gt;0,VLOOKUP(BE104,'Начисление очков'!$G$4:$H$68,2,FALSE),0)</f>
        <v>0</v>
      </c>
      <c r="BG104" s="224"/>
      <c r="BH104" s="222">
        <f>IF(BG104&gt;0,VLOOKUP(BG104,'Начисление очков'!$L$4:$M$68,2,FALSE),0)</f>
        <v>0</v>
      </c>
      <c r="BI104" s="87">
        <v>57</v>
      </c>
      <c r="BJ104" s="88">
        <v>57</v>
      </c>
      <c r="BK104" s="88">
        <v>94</v>
      </c>
      <c r="BM104" s="24" t="e">
        <f>IF(#REF!=0,0,1)</f>
        <v>#REF!</v>
      </c>
    </row>
    <row r="105" spans="2:65" ht="15.9" customHeight="1" x14ac:dyDescent="0.3">
      <c r="B105" s="66" t="s">
        <v>46</v>
      </c>
      <c r="C105" s="67">
        <f>C104+1</f>
        <v>96</v>
      </c>
      <c r="D105" s="114">
        <f>IF(BK105=0," ",BK105-C105)</f>
        <v>-1</v>
      </c>
      <c r="E105" s="65">
        <f>LARGE((N105,P105,R105,T105,V105,X105,Z105,AB105,AD105,AF105,AH105,AJ105,AL105,AN105,AP105,AR105,AT105,AV105,AX105,AZ105,BB105,BD105,BF105),1)+LARGE((N105,P105,R105,T105,V105,X105,Z105,AB105,AD105,AF105,AH105,AJ105,AL105,AN105,AP105,AR105,AT105,AV105,AX105,AZ105,BB105,BD105,BF105),2)+LARGE((N105,P105,R105,T105,V105,X105,Z105,AB105,AD105,AF105,AH105,AJ105,AL105,AN105,AP105,AR105,AT105,AV105,AX105,AZ105,BB105,BD105,BF105),3)+LARGE((N105,P105,R105,T105,V105,X105,Z105,AB105,AD105,AF105,AH105,AJ105,AL105,AN105,AP105,AR105,AT105,AV105,AX105,AZ105,BB105,BD105,BF105),4)+LARGE((N105,P105,R105,T105,V105,X105,Z105,AB105,AD105,AF105,AH105,AJ105,AL105,AN105,AP105,AR105,AT105,AV105,AX105,AZ105,BB105,BD105,BF105),5)+LARGE((N105,P105,R105,T105,V105,X105,Z105,AB105,AD105,AF105,AH105,AJ105,AL105,AN105,AP105,AR105,AT105,AV105,AX105,AZ105,BB105,BD105,BF105),6)+LARGE((N105,P105,R105,T105,V105,X105,Z105,AB105,AD105,AF105,AH105,AJ105,AL105,AN105,AP105,AR105,AT105,AV105,AX105,AZ105,BB105,BD105,BF105),7)+LARGE((N105,P105,R105,T105,V105,X105,Z105,AB105,AD105,AF105,AH105,AJ105,AL105,AN105,AP105,AR105,AT105,AV105,AX105,AZ105,BB105,BD105,BF105),8)</f>
        <v>56</v>
      </c>
      <c r="F105" s="74">
        <f>E105-BI105</f>
        <v>0</v>
      </c>
      <c r="G105" s="73" t="str">
        <f>IF(SUMIF(M105:BF105,"&lt;0")&lt;&gt;0,SUMIF(M105:BF105,"&lt;0")*(-1)," ")</f>
        <v xml:space="preserve"> </v>
      </c>
      <c r="H105" s="77">
        <f>N105+P105+R105+T105+V105+X105+Z105+AB105+AD105+AF105+AH105+AJ105+AL105+AN105+AP105+AR105+AT105+AV105+AX105+AZ105+BB105+BD105+BF105</f>
        <v>56</v>
      </c>
      <c r="I105" s="74">
        <f>H105-BJ105</f>
        <v>0</v>
      </c>
      <c r="J105" s="78">
        <f>IF(M105=0,0,1)+IF(O105=0,0,1)+IF(Q105=0,0,1)+IF(S105=0,0,1)+IF(U105=0,0,1)+IF(W105=0,0,1)+IF(Y105=0,0,1)+IF(AA105=0,0,1)+IF(AC105=0,0,1)+IF(AE105=0,0,1)+IF(AG105=0,0,1)+IF(AI105=0,0,1)+IF(AK105=0,0,1)+IF(AM105=0,0,1)+IF(AO105=0,0,1)+IF(AQ105=0,0,1)+IF(AU105=0,0,1)+IF(AS105=0,0,1)+IF(AU105=0,0,1)+IF(AW105=0,0,1)+IF(AY105=0,0,1)+IF(BA105=0,0,1)+IF(BC105=0,0,1)+IF(BE105=0,0,1)</f>
        <v>2</v>
      </c>
      <c r="K105" s="80">
        <f>IF(J105=0,"-",IF(J105&gt;8,E105/8,E105/J105))</f>
        <v>28</v>
      </c>
      <c r="L105" s="81">
        <f>IF(OR(H105=0,J105=0),"-",H105/J105)</f>
        <v>28</v>
      </c>
      <c r="M105" s="62"/>
      <c r="N105" s="31">
        <f>IF(M105&gt;0,VLOOKUP(M105,'Начисление очков'!$L$4:$M$68,2,FALSE),0)</f>
        <v>0</v>
      </c>
      <c r="O105" s="36"/>
      <c r="P105" s="28">
        <f>IF(O105&gt;0,VLOOKUP(O105,'Начисление очков'!$G$4:$H$68,2,FALSE),0)</f>
        <v>0</v>
      </c>
      <c r="Q105" s="33"/>
      <c r="R105" s="31">
        <f>VLOOKUP(Q105,'Начисление очков'!$V$4:$W$68,2,FALSE)</f>
        <v>0</v>
      </c>
      <c r="S105" s="36"/>
      <c r="T105" s="28">
        <f>VLOOKUP(S105,'Начисление очков'!$Q$4:$R$68,2,FALSE)</f>
        <v>0</v>
      </c>
      <c r="U105" s="36"/>
      <c r="V105" s="28">
        <f>VLOOKUP(U105,'Начисление очков'!$Q$4:$R$68,2,FALSE)</f>
        <v>0</v>
      </c>
      <c r="W105" s="33"/>
      <c r="X105" s="31">
        <f>VLOOKUP(W105,'Начисление очков'!$V$4:$W$68,2,FALSE)</f>
        <v>0</v>
      </c>
      <c r="Y105" s="36">
        <v>32</v>
      </c>
      <c r="Z105" s="28">
        <f>IF(Y105&gt;0,VLOOKUP(Y105,'Начисление очков'!$G$4:$H$68,2,FALSE),0)</f>
        <v>18</v>
      </c>
      <c r="AA105" s="56"/>
      <c r="AB105" s="57">
        <f>IF(AA105&gt;0,VLOOKUP(AA105,'Начисление очков'!$B$4:$C$68,2,FALSE),0)</f>
        <v>0</v>
      </c>
      <c r="AC105" s="36"/>
      <c r="AD105" s="28">
        <f>IF(AC105&gt;0,VLOOKUP(AC105,'Начисление очков'!$G$4:$H$68,2,FALSE),0)</f>
        <v>0</v>
      </c>
      <c r="AE105" s="33"/>
      <c r="AF105" s="31">
        <f>VLOOKUP(AE105,'Начисление очков'!$V$4:$W$68,2,FALSE)</f>
        <v>0</v>
      </c>
      <c r="AG105" s="52"/>
      <c r="AH105" s="6">
        <f>IF(AG105&gt;0,VLOOKUP(AG105,'Начисление очков'!$B$4:$C$68,2,FALSE),0)</f>
        <v>0</v>
      </c>
      <c r="AI105" s="46"/>
      <c r="AJ105" s="34">
        <f>IF(AI105&gt;0,VLOOKUP(AI105,'Начисление очков'!$B$4:$C$68,2,FALSE),0)</f>
        <v>0</v>
      </c>
      <c r="AK105" s="52"/>
      <c r="AL105" s="28">
        <f>VLOOKUP(AK105,'Начисление очков'!$V$4:$W$68,2,FALSE)</f>
        <v>0</v>
      </c>
      <c r="AM105" s="33"/>
      <c r="AN105" s="31">
        <f>IF(AM105&gt;0,VLOOKUP(AM105,'Начисление очков'!$G$4:$H$68,2,FALSE),0)</f>
        <v>0</v>
      </c>
      <c r="AO105" s="36"/>
      <c r="AP105" s="107">
        <f>VLOOKUP(AO105,'Начисление очков'!$L$4:$M$68,2,FALSE)</f>
        <v>0</v>
      </c>
      <c r="AQ105" s="33">
        <v>18</v>
      </c>
      <c r="AR105" s="31">
        <f>VLOOKUP(AQ105,'Начисление очков'!$G$4:$H$68,2,FALSE)</f>
        <v>38</v>
      </c>
      <c r="AS105" s="36"/>
      <c r="AT105" s="28">
        <f>VLOOKUP(AS105,'Начисление очков'!$L$4:$M$68,2,FALSE)</f>
        <v>0</v>
      </c>
      <c r="AU105" s="99"/>
      <c r="AV105" s="57">
        <f>VLOOKUP(AU105,'Начисление очков'!$Q$4:$R$68,2,FALSE)</f>
        <v>0</v>
      </c>
      <c r="AW105" s="36"/>
      <c r="AX105" s="28">
        <f>VLOOKUP(AW105,'Начисление очков'!$Q$4:$R$68,2,FALSE)</f>
        <v>0</v>
      </c>
      <c r="AY105" s="62"/>
      <c r="AZ105" s="31">
        <f>IF(AY105&gt;0,VLOOKUP(AY105,'Начисление очков'!$Q$4:$R$68,2,FALSE),0)</f>
        <v>0</v>
      </c>
      <c r="BA105" s="52"/>
      <c r="BB105" s="28">
        <f>VLOOKUP(BA105,'Начисление очков'!$L$4:$M$68,2,FALSE)</f>
        <v>0</v>
      </c>
      <c r="BC105" s="46"/>
      <c r="BD105" s="34">
        <f>IF(BC105&gt;0,VLOOKUP(BC105,'Начисление очков'!$B$4:$C$68,2,FALSE),0)</f>
        <v>0</v>
      </c>
      <c r="BE105" s="36"/>
      <c r="BF105" s="28">
        <f>IF(BE105&gt;0,VLOOKUP(BE105,'Начисление очков'!$G$4:$H$68,2,FALSE),0)</f>
        <v>0</v>
      </c>
      <c r="BG105" s="224"/>
      <c r="BH105" s="222">
        <f>IF(BG105&gt;0,VLOOKUP(BG105,'Начисление очков'!$L$4:$M$68,2,FALSE),0)</f>
        <v>0</v>
      </c>
      <c r="BI105" s="87">
        <v>56</v>
      </c>
      <c r="BJ105" s="88">
        <v>56</v>
      </c>
      <c r="BK105" s="88">
        <v>95</v>
      </c>
      <c r="BM105" s="24" t="e">
        <f>IF(#REF!=0,0,1)</f>
        <v>#REF!</v>
      </c>
    </row>
    <row r="106" spans="2:65" ht="15.9" customHeight="1" x14ac:dyDescent="0.3">
      <c r="B106" s="66" t="s">
        <v>88</v>
      </c>
      <c r="C106" s="67">
        <f>C105+1</f>
        <v>97</v>
      </c>
      <c r="D106" s="114">
        <f>IF(BK106=0," ",BK106-C106)</f>
        <v>-1</v>
      </c>
      <c r="E106" s="65">
        <f>LARGE((N106,P106,R106,T106,V106,X106,Z106,AB106,AD106,AF106,AH106,AJ106,AL106,AN106,AP106,AR106,AT106,AV106,AX106,AZ106,BB106,BD106,BF106),1)+LARGE((N106,P106,R106,T106,V106,X106,Z106,AB106,AD106,AF106,AH106,AJ106,AL106,AN106,AP106,AR106,AT106,AV106,AX106,AZ106,BB106,BD106,BF106),2)+LARGE((N106,P106,R106,T106,V106,X106,Z106,AB106,AD106,AF106,AH106,AJ106,AL106,AN106,AP106,AR106,AT106,AV106,AX106,AZ106,BB106,BD106,BF106),3)+LARGE((N106,P106,R106,T106,V106,X106,Z106,AB106,AD106,AF106,AH106,AJ106,AL106,AN106,AP106,AR106,AT106,AV106,AX106,AZ106,BB106,BD106,BF106),4)+LARGE((N106,P106,R106,T106,V106,X106,Z106,AB106,AD106,AF106,AH106,AJ106,AL106,AN106,AP106,AR106,AT106,AV106,AX106,AZ106,BB106,BD106,BF106),5)+LARGE((N106,P106,R106,T106,V106,X106,Z106,AB106,AD106,AF106,AH106,AJ106,AL106,AN106,AP106,AR106,AT106,AV106,AX106,AZ106,BB106,BD106,BF106),6)+LARGE((N106,P106,R106,T106,V106,X106,Z106,AB106,AD106,AF106,AH106,AJ106,AL106,AN106,AP106,AR106,AT106,AV106,AX106,AZ106,BB106,BD106,BF106),7)+LARGE((N106,P106,R106,T106,V106,X106,Z106,AB106,AD106,AF106,AH106,AJ106,AL106,AN106,AP106,AR106,AT106,AV106,AX106,AZ106,BB106,BD106,BF106),8)</f>
        <v>56</v>
      </c>
      <c r="F106" s="74">
        <f>E106-BI106</f>
        <v>0</v>
      </c>
      <c r="G106" s="73" t="str">
        <f>IF(SUMIF(M106:BF106,"&lt;0")&lt;&gt;0,SUMIF(M106:BF106,"&lt;0")*(-1)," ")</f>
        <v xml:space="preserve"> </v>
      </c>
      <c r="H106" s="77">
        <f>N106+P106+R106+T106+V106+X106+Z106+AB106+AD106+AF106+AH106+AJ106+AL106+AN106+AP106+AR106+AT106+AV106+AX106+AZ106+BB106+BD106+BF106</f>
        <v>56</v>
      </c>
      <c r="I106" s="74">
        <f>H106-BJ106</f>
        <v>0</v>
      </c>
      <c r="J106" s="78">
        <f>IF(M106=0,0,1)+IF(O106=0,0,1)+IF(Q106=0,0,1)+IF(S106=0,0,1)+IF(U106=0,0,1)+IF(W106=0,0,1)+IF(Y106=0,0,1)+IF(AA106=0,0,1)+IF(AC106=0,0,1)+IF(AE106=0,0,1)+IF(AG106=0,0,1)+IF(AI106=0,0,1)+IF(AK106=0,0,1)+IF(AM106=0,0,1)+IF(AO106=0,0,1)+IF(AQ106=0,0,1)+IF(AU106=0,0,1)+IF(AS106=0,0,1)+IF(AU106=0,0,1)+IF(AW106=0,0,1)+IF(AY106=0,0,1)+IF(BA106=0,0,1)+IF(BC106=0,0,1)+IF(BE106=0,0,1)</f>
        <v>5</v>
      </c>
      <c r="K106" s="80">
        <f>IF(J106=0,"-",IF(J106&gt;8,E106/8,E106/J106))</f>
        <v>11.2</v>
      </c>
      <c r="L106" s="81">
        <f>IF(OR(H106=0,J106=0),"-",H106/J106)</f>
        <v>11.2</v>
      </c>
      <c r="M106" s="46"/>
      <c r="N106" s="31">
        <f>IF(M106&gt;0,VLOOKUP(M106,'Начисление очков'!$L$4:$M$68,2,FALSE),0)</f>
        <v>0</v>
      </c>
      <c r="O106" s="35"/>
      <c r="P106" s="28">
        <f>IF(O106&gt;0,VLOOKUP(O106,'Начисление очков'!$G$4:$H$68,2,FALSE),0)</f>
        <v>0</v>
      </c>
      <c r="Q106" s="34"/>
      <c r="R106" s="31">
        <f>VLOOKUP(Q106,'Начисление очков'!$V$4:$W$68,2,FALSE)</f>
        <v>0</v>
      </c>
      <c r="S106" s="35"/>
      <c r="T106" s="28">
        <f>VLOOKUP(S106,'Начисление очков'!$Q$4:$R$68,2,FALSE)</f>
        <v>0</v>
      </c>
      <c r="U106" s="35"/>
      <c r="V106" s="28">
        <f>VLOOKUP(U106,'Начисление очков'!$Q$4:$R$68,2,FALSE)</f>
        <v>0</v>
      </c>
      <c r="W106" s="34">
        <v>3</v>
      </c>
      <c r="X106" s="31">
        <f>VLOOKUP(W106,'Начисление очков'!$V$4:$W$68,2,FALSE)</f>
        <v>20</v>
      </c>
      <c r="Y106" s="35"/>
      <c r="Z106" s="28">
        <f>IF(Y106&gt;0,VLOOKUP(Y106,'Начисление очков'!$G$4:$H$68,2,FALSE),0)</f>
        <v>0</v>
      </c>
      <c r="AA106" s="56"/>
      <c r="AB106" s="57">
        <f>IF(AA106&gt;0,VLOOKUP(AA106,'Начисление очков'!$B$4:$C$68,2,FALSE),0)</f>
        <v>0</v>
      </c>
      <c r="AC106" s="35"/>
      <c r="AD106" s="28">
        <f>IF(AC106&gt;0,VLOOKUP(AC106,'Начисление очков'!$G$4:$H$68,2,FALSE),0)</f>
        <v>0</v>
      </c>
      <c r="AE106" s="34">
        <v>32</v>
      </c>
      <c r="AF106" s="31">
        <f>VLOOKUP(AE106,'Начисление очков'!$V$4:$W$68,2,FALSE)</f>
        <v>2</v>
      </c>
      <c r="AG106" s="6"/>
      <c r="AH106" s="6">
        <f>IF(AG106&gt;0,VLOOKUP(AG106,'Начисление очков'!$B$4:$C$68,2,FALSE),0)</f>
        <v>0</v>
      </c>
      <c r="AI106" s="46"/>
      <c r="AJ106" s="34">
        <f>IF(AI106&gt;0,VLOOKUP(AI106,'Начисление очков'!$B$4:$C$68,2,FALSE),0)</f>
        <v>0</v>
      </c>
      <c r="AK106" s="6"/>
      <c r="AL106" s="28">
        <f>VLOOKUP(AK106,'Начисление очков'!$V$4:$W$68,2,FALSE)</f>
        <v>0</v>
      </c>
      <c r="AM106" s="34">
        <v>24</v>
      </c>
      <c r="AN106" s="31">
        <f>IF(AM106&gt;0,VLOOKUP(AM106,'Начисление очков'!$G$4:$H$68,2,FALSE),0)</f>
        <v>21</v>
      </c>
      <c r="AO106" s="35">
        <v>24</v>
      </c>
      <c r="AP106" s="107">
        <f>VLOOKUP(AO106,'Начисление очков'!$L$4:$M$68,2,FALSE)</f>
        <v>12</v>
      </c>
      <c r="AQ106" s="34"/>
      <c r="AR106" s="31">
        <f>VLOOKUP(AQ106,'Начисление очков'!$G$4:$H$68,2,FALSE)</f>
        <v>0</v>
      </c>
      <c r="AS106" s="35"/>
      <c r="AT106" s="28">
        <f>VLOOKUP(AS106,'Начисление очков'!$L$4:$M$68,2,FALSE)</f>
        <v>0</v>
      </c>
      <c r="AU106" s="56"/>
      <c r="AV106" s="57">
        <f>VLOOKUP(AU106,'Начисление очков'!$Q$4:$R$68,2,FALSE)</f>
        <v>0</v>
      </c>
      <c r="AW106" s="35"/>
      <c r="AX106" s="28">
        <f>VLOOKUP(AW106,'Начисление очков'!$Q$4:$R$68,2,FALSE)</f>
        <v>0</v>
      </c>
      <c r="AY106" s="46">
        <v>44</v>
      </c>
      <c r="AZ106" s="31">
        <f>IF(AY106&gt;0,VLOOKUP(AY106,'Начисление очков'!$Q$4:$R$68,2,FALSE),0)</f>
        <v>1</v>
      </c>
      <c r="BA106" s="6"/>
      <c r="BB106" s="28">
        <f>VLOOKUP(BA106,'Начисление очков'!$L$4:$M$68,2,FALSE)</f>
        <v>0</v>
      </c>
      <c r="BC106" s="46"/>
      <c r="BD106" s="34">
        <f>IF(BC106&gt;0,VLOOKUP(BC106,'Начисление очков'!$B$4:$C$68,2,FALSE),0)</f>
        <v>0</v>
      </c>
      <c r="BE106" s="35"/>
      <c r="BF106" s="28">
        <f>IF(BE106&gt;0,VLOOKUP(BE106,'Начисление очков'!$G$4:$H$68,2,FALSE),0)</f>
        <v>0</v>
      </c>
      <c r="BG106" s="223"/>
      <c r="BH106" s="222">
        <f>IF(BG106&gt;0,VLOOKUP(BG106,'Начисление очков'!$L$4:$M$68,2,FALSE),0)</f>
        <v>0</v>
      </c>
      <c r="BI106" s="87">
        <v>56</v>
      </c>
      <c r="BJ106" s="88">
        <v>56</v>
      </c>
      <c r="BK106" s="88">
        <v>96</v>
      </c>
      <c r="BM106" s="24" t="e">
        <f>IF(#REF!=0,0,1)</f>
        <v>#REF!</v>
      </c>
    </row>
    <row r="107" spans="2:65" ht="15.9" customHeight="1" x14ac:dyDescent="0.3">
      <c r="B107" s="66" t="s">
        <v>61</v>
      </c>
      <c r="C107" s="67">
        <f>C106+1</f>
        <v>98</v>
      </c>
      <c r="D107" s="114">
        <f>IF(BK107=0," ",BK107-C107)</f>
        <v>0</v>
      </c>
      <c r="E107" s="65">
        <f>LARGE((N107,P107,R107,T107,V107,X107,Z107,AB107,AD107,AF107,AH107,AJ107,AL107,AN107,AP107,AR107,AT107,AV107,AX107,AZ107,BB107,BD107,BF107),1)+LARGE((N107,P107,R107,T107,V107,X107,Z107,AB107,AD107,AF107,AH107,AJ107,AL107,AN107,AP107,AR107,AT107,AV107,AX107,AZ107,BB107,BD107,BF107),2)+LARGE((N107,P107,R107,T107,V107,X107,Z107,AB107,AD107,AF107,AH107,AJ107,AL107,AN107,AP107,AR107,AT107,AV107,AX107,AZ107,BB107,BD107,BF107),3)+LARGE((N107,P107,R107,T107,V107,X107,Z107,AB107,AD107,AF107,AH107,AJ107,AL107,AN107,AP107,AR107,AT107,AV107,AX107,AZ107,BB107,BD107,BF107),4)+LARGE((N107,P107,R107,T107,V107,X107,Z107,AB107,AD107,AF107,AH107,AJ107,AL107,AN107,AP107,AR107,AT107,AV107,AX107,AZ107,BB107,BD107,BF107),5)+LARGE((N107,P107,R107,T107,V107,X107,Z107,AB107,AD107,AF107,AH107,AJ107,AL107,AN107,AP107,AR107,AT107,AV107,AX107,AZ107,BB107,BD107,BF107),6)+LARGE((N107,P107,R107,T107,V107,X107,Z107,AB107,AD107,AF107,AH107,AJ107,AL107,AN107,AP107,AR107,AT107,AV107,AX107,AZ107,BB107,BD107,BF107),7)+LARGE((N107,P107,R107,T107,V107,X107,Z107,AB107,AD107,AF107,AH107,AJ107,AL107,AN107,AP107,AR107,AT107,AV107,AX107,AZ107,BB107,BD107,BF107),8)</f>
        <v>54</v>
      </c>
      <c r="F107" s="74">
        <f>E107-BI107</f>
        <v>0</v>
      </c>
      <c r="G107" s="73" t="str">
        <f>IF(SUMIF(M107:BF107,"&lt;0")&lt;&gt;0,SUMIF(M107:BF107,"&lt;0")*(-1)," ")</f>
        <v xml:space="preserve"> </v>
      </c>
      <c r="H107" s="77">
        <f>N107+P107+R107+T107+V107+X107+Z107+AB107+AD107+AF107+AH107+AJ107+AL107+AN107+AP107+AR107+AT107+AV107+AX107+AZ107+BB107+BD107+BF107</f>
        <v>54</v>
      </c>
      <c r="I107" s="74">
        <f>H107-BJ107</f>
        <v>0</v>
      </c>
      <c r="J107" s="78">
        <f>IF(M107=0,0,1)+IF(O107=0,0,1)+IF(Q107=0,0,1)+IF(S107=0,0,1)+IF(U107=0,0,1)+IF(W107=0,0,1)+IF(Y107=0,0,1)+IF(AA107=0,0,1)+IF(AC107=0,0,1)+IF(AE107=0,0,1)+IF(AG107=0,0,1)+IF(AI107=0,0,1)+IF(AK107=0,0,1)+IF(AM107=0,0,1)+IF(AO107=0,0,1)+IF(AQ107=0,0,1)+IF(AU107=0,0,1)+IF(AS107=0,0,1)+IF(AU107=0,0,1)+IF(AW107=0,0,1)+IF(AY107=0,0,1)+IF(BA107=0,0,1)+IF(BC107=0,0,1)+IF(BE107=0,0,1)</f>
        <v>6</v>
      </c>
      <c r="K107" s="80">
        <f>IF(J107=0,"-",IF(J107&gt;8,E107/8,E107/J107))</f>
        <v>9</v>
      </c>
      <c r="L107" s="81">
        <f>IF(OR(H107=0,J107=0),"-",H107/J107)</f>
        <v>9</v>
      </c>
      <c r="M107" s="46"/>
      <c r="N107" s="31">
        <f>IF(M107&gt;0,VLOOKUP(M107,'Начисление очков'!$L$4:$M$68,2,FALSE),0)</f>
        <v>0</v>
      </c>
      <c r="O107" s="35"/>
      <c r="P107" s="28">
        <f>IF(O107&gt;0,VLOOKUP(O107,'Начисление очков'!$G$4:$H$68,2,FALSE),0)</f>
        <v>0</v>
      </c>
      <c r="Q107" s="34"/>
      <c r="R107" s="31">
        <f>VLOOKUP(Q107,'Начисление очков'!$V$4:$W$68,2,FALSE)</f>
        <v>0</v>
      </c>
      <c r="S107" s="35"/>
      <c r="T107" s="28">
        <f>VLOOKUP(S107,'Начисление очков'!$Q$4:$R$68,2,FALSE)</f>
        <v>0</v>
      </c>
      <c r="U107" s="35"/>
      <c r="V107" s="28">
        <f>VLOOKUP(U107,'Начисление очков'!$Q$4:$R$68,2,FALSE)</f>
        <v>0</v>
      </c>
      <c r="W107" s="34"/>
      <c r="X107" s="31">
        <f>VLOOKUP(W107,'Начисление очков'!$V$4:$W$68,2,FALSE)</f>
        <v>0</v>
      </c>
      <c r="Y107" s="35">
        <v>64</v>
      </c>
      <c r="Z107" s="28">
        <f>IF(Y107&gt;0,VLOOKUP(Y107,'Начисление очков'!$G$4:$H$68,2,FALSE),0)</f>
        <v>1</v>
      </c>
      <c r="AA107" s="56">
        <v>36</v>
      </c>
      <c r="AB107" s="57">
        <f>IF(AA107&gt;0,VLOOKUP(AA107,'Начисление очков'!$B$4:$C$68,2,FALSE),0)</f>
        <v>20</v>
      </c>
      <c r="AC107" s="35"/>
      <c r="AD107" s="28">
        <f>IF(AC107&gt;0,VLOOKUP(AC107,'Начисление очков'!$G$4:$H$68,2,FALSE),0)</f>
        <v>0</v>
      </c>
      <c r="AE107" s="34"/>
      <c r="AF107" s="31">
        <f>VLOOKUP(AE107,'Начисление очков'!$V$4:$W$68,2,FALSE)</f>
        <v>0</v>
      </c>
      <c r="AG107" s="6"/>
      <c r="AH107" s="6">
        <f>IF(AG107&gt;0,VLOOKUP(AG107,'Начисление очков'!$B$4:$C$68,2,FALSE),0)</f>
        <v>0</v>
      </c>
      <c r="AI107" s="46"/>
      <c r="AJ107" s="34">
        <f>IF(AI107&gt;0,VLOOKUP(AI107,'Начисление очков'!$B$4:$C$68,2,FALSE),0)</f>
        <v>0</v>
      </c>
      <c r="AK107" s="6">
        <v>32</v>
      </c>
      <c r="AL107" s="28">
        <f>VLOOKUP(AK107,'Начисление очков'!$V$4:$W$68,2,FALSE)</f>
        <v>2</v>
      </c>
      <c r="AM107" s="34"/>
      <c r="AN107" s="31">
        <f>IF(AM107&gt;0,VLOOKUP(AM107,'Начисление очков'!$G$4:$H$68,2,FALSE),0)</f>
        <v>0</v>
      </c>
      <c r="AO107" s="35">
        <v>24</v>
      </c>
      <c r="AP107" s="107">
        <f>VLOOKUP(AO107,'Начисление очков'!$L$4:$M$68,2,FALSE)</f>
        <v>12</v>
      </c>
      <c r="AQ107" s="34">
        <v>32</v>
      </c>
      <c r="AR107" s="31">
        <f>VLOOKUP(AQ107,'Начисление очков'!$G$4:$H$68,2,FALSE)</f>
        <v>18</v>
      </c>
      <c r="AS107" s="35">
        <v>64</v>
      </c>
      <c r="AT107" s="28">
        <f>VLOOKUP(AS107,'Начисление очков'!$L$4:$M$68,2,FALSE)</f>
        <v>1</v>
      </c>
      <c r="AU107" s="56"/>
      <c r="AV107" s="57">
        <f>VLOOKUP(AU107,'Начисление очков'!$Q$4:$R$68,2,FALSE)</f>
        <v>0</v>
      </c>
      <c r="AW107" s="35"/>
      <c r="AX107" s="28">
        <f>VLOOKUP(AW107,'Начисление очков'!$Q$4:$R$68,2,FALSE)</f>
        <v>0</v>
      </c>
      <c r="AY107" s="46"/>
      <c r="AZ107" s="31">
        <f>IF(AY107&gt;0,VLOOKUP(AY107,'Начисление очков'!$Q$4:$R$68,2,FALSE),0)</f>
        <v>0</v>
      </c>
      <c r="BA107" s="6"/>
      <c r="BB107" s="28">
        <f>VLOOKUP(BA107,'Начисление очков'!$L$4:$M$68,2,FALSE)</f>
        <v>0</v>
      </c>
      <c r="BC107" s="46"/>
      <c r="BD107" s="34">
        <f>IF(BC107&gt;0,VLOOKUP(BC107,'Начисление очков'!$B$4:$C$68,2,FALSE),0)</f>
        <v>0</v>
      </c>
      <c r="BE107" s="35"/>
      <c r="BF107" s="28">
        <f>IF(BE107&gt;0,VLOOKUP(BE107,'Начисление очков'!$G$4:$H$68,2,FALSE),0)</f>
        <v>0</v>
      </c>
      <c r="BG107" s="223"/>
      <c r="BH107" s="222">
        <f>IF(BG107&gt;0,VLOOKUP(BG107,'Начисление очков'!$L$4:$M$68,2,FALSE),0)</f>
        <v>0</v>
      </c>
      <c r="BI107" s="87">
        <v>54</v>
      </c>
      <c r="BJ107" s="88">
        <v>54</v>
      </c>
      <c r="BK107" s="88">
        <v>98</v>
      </c>
      <c r="BM107" s="24" t="e">
        <f>IF(#REF!=0,0,1)</f>
        <v>#REF!</v>
      </c>
    </row>
    <row r="108" spans="2:65" ht="15.9" customHeight="1" x14ac:dyDescent="0.3">
      <c r="B108" s="66" t="s">
        <v>109</v>
      </c>
      <c r="C108" s="67">
        <f>C107+1</f>
        <v>99</v>
      </c>
      <c r="D108" s="114">
        <f>IF(BK108=0," ",BK108-C108)</f>
        <v>-8</v>
      </c>
      <c r="E108" s="65">
        <f>LARGE((N108,P108,R108,T108,V108,X108,Z108,AB108,AD108,AF108,AH108,AJ108,AL108,AN108,AP108,AR108,AT108,AV108,AX108,AZ108,BB108,BD108,BF108),1)+LARGE((N108,P108,R108,T108,V108,X108,Z108,AB108,AD108,AF108,AH108,AJ108,AL108,AN108,AP108,AR108,AT108,AV108,AX108,AZ108,BB108,BD108,BF108),2)+LARGE((N108,P108,R108,T108,V108,X108,Z108,AB108,AD108,AF108,AH108,AJ108,AL108,AN108,AP108,AR108,AT108,AV108,AX108,AZ108,BB108,BD108,BF108),3)+LARGE((N108,P108,R108,T108,V108,X108,Z108,AB108,AD108,AF108,AH108,AJ108,AL108,AN108,AP108,AR108,AT108,AV108,AX108,AZ108,BB108,BD108,BF108),4)+LARGE((N108,P108,R108,T108,V108,X108,Z108,AB108,AD108,AF108,AH108,AJ108,AL108,AN108,AP108,AR108,AT108,AV108,AX108,AZ108,BB108,BD108,BF108),5)+LARGE((N108,P108,R108,T108,V108,X108,Z108,AB108,AD108,AF108,AH108,AJ108,AL108,AN108,AP108,AR108,AT108,AV108,AX108,AZ108,BB108,BD108,BF108),6)+LARGE((N108,P108,R108,T108,V108,X108,Z108,AB108,AD108,AF108,AH108,AJ108,AL108,AN108,AP108,AR108,AT108,AV108,AX108,AZ108,BB108,BD108,BF108),7)+LARGE((N108,P108,R108,T108,V108,X108,Z108,AB108,AD108,AF108,AH108,AJ108,AL108,AN108,AP108,AR108,AT108,AV108,AX108,AZ108,BB108,BD108,BF108),8)</f>
        <v>50</v>
      </c>
      <c r="F108" s="74">
        <f>E108-BI108</f>
        <v>-10</v>
      </c>
      <c r="G108" s="73" t="str">
        <f>IF(SUMIF(M108:BF108,"&lt;0")&lt;&gt;0,SUMIF(M108:BF108,"&lt;0")*(-1)," ")</f>
        <v xml:space="preserve"> </v>
      </c>
      <c r="H108" s="77">
        <f>N108+P108+R108+T108+V108+X108+Z108+AB108+AD108+AF108+AH108+AJ108+AL108+AN108+AP108+AR108+AT108+AV108+AX108+AZ108+BB108+BD108+BF108</f>
        <v>50</v>
      </c>
      <c r="I108" s="74">
        <f>H108-BJ108</f>
        <v>-10</v>
      </c>
      <c r="J108" s="78">
        <f>IF(M108=0,0,1)+IF(O108=0,0,1)+IF(Q108=0,0,1)+IF(S108=0,0,1)+IF(U108=0,0,1)+IF(W108=0,0,1)+IF(Y108=0,0,1)+IF(AA108=0,0,1)+IF(AC108=0,0,1)+IF(AE108=0,0,1)+IF(AG108=0,0,1)+IF(AI108=0,0,1)+IF(AK108=0,0,1)+IF(AM108=0,0,1)+IF(AO108=0,0,1)+IF(AQ108=0,0,1)+IF(AU108=0,0,1)+IF(AS108=0,0,1)+IF(AU108=0,0,1)+IF(AW108=0,0,1)+IF(AY108=0,0,1)+IF(BA108=0,0,1)+IF(BC108=0,0,1)+IF(BE108=0,0,1)</f>
        <v>4</v>
      </c>
      <c r="K108" s="80">
        <f>IF(J108=0,"-",IF(J108&gt;8,E108/8,E108/J108))</f>
        <v>12.5</v>
      </c>
      <c r="L108" s="81">
        <f>IF(OR(H108=0,J108=0),"-",H108/J108)</f>
        <v>12.5</v>
      </c>
      <c r="M108" s="46"/>
      <c r="N108" s="31">
        <f>IF(M108&gt;0,VLOOKUP(M108,'Начисление очков'!$L$4:$M$68,2,FALSE),0)</f>
        <v>0</v>
      </c>
      <c r="O108" s="35"/>
      <c r="P108" s="28">
        <f>IF(O108&gt;0,VLOOKUP(O108,'Начисление очков'!$G$4:$H$68,2,FALSE),0)</f>
        <v>0</v>
      </c>
      <c r="Q108" s="34"/>
      <c r="R108" s="31">
        <f>VLOOKUP(Q108,'Начисление очков'!$V$4:$W$68,2,FALSE)</f>
        <v>0</v>
      </c>
      <c r="S108" s="35"/>
      <c r="T108" s="28">
        <f>VLOOKUP(S108,'Начисление очков'!$Q$4:$R$68,2,FALSE)</f>
        <v>0</v>
      </c>
      <c r="U108" s="35"/>
      <c r="V108" s="28">
        <f>VLOOKUP(U108,'Начисление очков'!$Q$4:$R$68,2,FALSE)</f>
        <v>0</v>
      </c>
      <c r="W108" s="34"/>
      <c r="X108" s="31">
        <f>VLOOKUP(W108,'Начисление очков'!$V$4:$W$68,2,FALSE)</f>
        <v>0</v>
      </c>
      <c r="Y108" s="35"/>
      <c r="Z108" s="28">
        <f>IF(Y108&gt;0,VLOOKUP(Y108,'Начисление очков'!$G$4:$H$68,2,FALSE),0)</f>
        <v>0</v>
      </c>
      <c r="AA108" s="56"/>
      <c r="AB108" s="57">
        <f>IF(AA108&gt;0,VLOOKUP(AA108,'Начисление очков'!$B$4:$C$68,2,FALSE),0)</f>
        <v>0</v>
      </c>
      <c r="AC108" s="35"/>
      <c r="AD108" s="28">
        <f>IF(AC108&gt;0,VLOOKUP(AC108,'Начисление очков'!$G$4:$H$68,2,FALSE),0)</f>
        <v>0</v>
      </c>
      <c r="AE108" s="34"/>
      <c r="AF108" s="31">
        <f>VLOOKUP(AE108,'Начисление очков'!$V$4:$W$68,2,FALSE)</f>
        <v>0</v>
      </c>
      <c r="AG108" s="6"/>
      <c r="AH108" s="6">
        <f>IF(AG108&gt;0,VLOOKUP(AG108,'Начисление очков'!$B$4:$C$68,2,FALSE),0)</f>
        <v>0</v>
      </c>
      <c r="AI108" s="46">
        <v>28</v>
      </c>
      <c r="AJ108" s="34">
        <f>IF(AI108&gt;0,VLOOKUP(AI108,'Начисление очков'!$B$4:$C$68,2,FALSE),0)</f>
        <v>32</v>
      </c>
      <c r="AK108" s="6"/>
      <c r="AL108" s="28">
        <f>VLOOKUP(AK108,'Начисление очков'!$V$4:$W$68,2,FALSE)</f>
        <v>0</v>
      </c>
      <c r="AM108" s="34"/>
      <c r="AN108" s="31">
        <f>IF(AM108&gt;0,VLOOKUP(AM108,'Начисление очков'!$G$4:$H$68,2,FALSE),0)</f>
        <v>0</v>
      </c>
      <c r="AO108" s="35"/>
      <c r="AP108" s="107">
        <f>VLOOKUP(AO108,'Начисление очков'!$L$4:$M$68,2,FALSE)</f>
        <v>0</v>
      </c>
      <c r="AQ108" s="34"/>
      <c r="AR108" s="31">
        <f>VLOOKUP(AQ108,'Начисление очков'!$G$4:$H$68,2,FALSE)</f>
        <v>0</v>
      </c>
      <c r="AS108" s="35"/>
      <c r="AT108" s="28">
        <f>VLOOKUP(AS108,'Начисление очков'!$L$4:$M$68,2,FALSE)</f>
        <v>0</v>
      </c>
      <c r="AU108" s="56"/>
      <c r="AV108" s="57">
        <f>VLOOKUP(AU108,'Начисление очков'!$Q$4:$R$68,2,FALSE)</f>
        <v>0</v>
      </c>
      <c r="AW108" s="35">
        <v>20</v>
      </c>
      <c r="AX108" s="28">
        <f>VLOOKUP(AW108,'Начисление очков'!$Q$4:$R$68,2,FALSE)</f>
        <v>9</v>
      </c>
      <c r="AY108" s="46">
        <v>52</v>
      </c>
      <c r="AZ108" s="31">
        <f>IF(AY108&gt;0,VLOOKUP(AY108,'Начисление очков'!$Q$4:$R$68,2,FALSE),0)</f>
        <v>1</v>
      </c>
      <c r="BA108" s="6"/>
      <c r="BB108" s="28">
        <f>VLOOKUP(BA108,'Начисление очков'!$L$4:$M$68,2,FALSE)</f>
        <v>0</v>
      </c>
      <c r="BC108" s="46">
        <v>53</v>
      </c>
      <c r="BD108" s="34">
        <f>IF(BC108&gt;0,VLOOKUP(BC108,'Начисление очков'!$B$4:$C$68,2,FALSE),0)</f>
        <v>8</v>
      </c>
      <c r="BE108" s="35"/>
      <c r="BF108" s="28">
        <f>IF(BE108&gt;0,VLOOKUP(BE108,'Начисление очков'!$G$4:$H$68,2,FALSE),0)</f>
        <v>0</v>
      </c>
      <c r="BG108" s="223">
        <v>32</v>
      </c>
      <c r="BH108" s="222">
        <f>IF(BG108&gt;0,VLOOKUP(BG108,'Начисление очков'!$L$4:$M$68,2,FALSE),0)</f>
        <v>10</v>
      </c>
      <c r="BI108" s="87">
        <v>60</v>
      </c>
      <c r="BJ108" s="88">
        <v>60</v>
      </c>
      <c r="BK108" s="88">
        <v>91</v>
      </c>
      <c r="BM108" s="24" t="e">
        <f>IF(#REF!=0,0,1)</f>
        <v>#REF!</v>
      </c>
    </row>
    <row r="109" spans="2:65" ht="15.9" customHeight="1" x14ac:dyDescent="0.3">
      <c r="B109" s="66" t="s">
        <v>197</v>
      </c>
      <c r="C109" s="67">
        <f>C108+1</f>
        <v>100</v>
      </c>
      <c r="D109" s="114">
        <f>IF(BK109=0," ",BK109-C109)</f>
        <v>22</v>
      </c>
      <c r="E109" s="65">
        <f>LARGE((N109,P109,R109,T109,V109,X109,Z109,AB109,AD109,AF109,AH109,AJ109,AL109,AN109,AP109,AR109,AT109,AV109,AX109,AZ109,BB109,BD109,BF109),1)+LARGE((N109,P109,R109,T109,V109,X109,Z109,AB109,AD109,AF109,AH109,AJ109,AL109,AN109,AP109,AR109,AT109,AV109,AX109,AZ109,BB109,BD109,BF109),2)+LARGE((N109,P109,R109,T109,V109,X109,Z109,AB109,AD109,AF109,AH109,AJ109,AL109,AN109,AP109,AR109,AT109,AV109,AX109,AZ109,BB109,BD109,BF109),3)+LARGE((N109,P109,R109,T109,V109,X109,Z109,AB109,AD109,AF109,AH109,AJ109,AL109,AN109,AP109,AR109,AT109,AV109,AX109,AZ109,BB109,BD109,BF109),4)+LARGE((N109,P109,R109,T109,V109,X109,Z109,AB109,AD109,AF109,AH109,AJ109,AL109,AN109,AP109,AR109,AT109,AV109,AX109,AZ109,BB109,BD109,BF109),5)+LARGE((N109,P109,R109,T109,V109,X109,Z109,AB109,AD109,AF109,AH109,AJ109,AL109,AN109,AP109,AR109,AT109,AV109,AX109,AZ109,BB109,BD109,BF109),6)+LARGE((N109,P109,R109,T109,V109,X109,Z109,AB109,AD109,AF109,AH109,AJ109,AL109,AN109,AP109,AR109,AT109,AV109,AX109,AZ109,BB109,BD109,BF109),7)+LARGE((N109,P109,R109,T109,V109,X109,Z109,AB109,AD109,AF109,AH109,AJ109,AL109,AN109,AP109,AR109,AT109,AV109,AX109,AZ109,BB109,BD109,BF109),8)</f>
        <v>49</v>
      </c>
      <c r="F109" s="74">
        <f>E109-BI109</f>
        <v>22</v>
      </c>
      <c r="G109" s="73" t="str">
        <f>IF(SUMIF(M109:BF109,"&lt;0")&lt;&gt;0,SUMIF(M109:BF109,"&lt;0")*(-1)," ")</f>
        <v xml:space="preserve"> </v>
      </c>
      <c r="H109" s="77">
        <f>N109+P109+R109+T109+V109+X109+Z109+AB109+AD109+AF109+AH109+AJ109+AL109+AN109+AP109+AR109+AT109+AV109+AX109+AZ109+BB109+BD109+BF109</f>
        <v>49</v>
      </c>
      <c r="I109" s="74">
        <f>H109-BJ109</f>
        <v>22</v>
      </c>
      <c r="J109" s="78">
        <f>IF(M109=0,0,1)+IF(O109=0,0,1)+IF(Q109=0,0,1)+IF(S109=0,0,1)+IF(U109=0,0,1)+IF(W109=0,0,1)+IF(Y109=0,0,1)+IF(AA109=0,0,1)+IF(AC109=0,0,1)+IF(AE109=0,0,1)+IF(AG109=0,0,1)+IF(AI109=0,0,1)+IF(AK109=0,0,1)+IF(AM109=0,0,1)+IF(AO109=0,0,1)+IF(AQ109=0,0,1)+IF(AU109=0,0,1)+IF(AS109=0,0,1)+IF(AU109=0,0,1)+IF(AW109=0,0,1)+IF(AY109=0,0,1)+IF(BA109=0,0,1)+IF(BC109=0,0,1)+IF(BE109=0,0,1)</f>
        <v>2</v>
      </c>
      <c r="K109" s="80">
        <f>IF(J109=0,"-",IF(J109&gt;8,E109/8,E109/J109))</f>
        <v>24.5</v>
      </c>
      <c r="L109" s="81">
        <f>IF(OR(H109=0,J109=0),"-",H109/J109)</f>
        <v>24.5</v>
      </c>
      <c r="M109" s="46">
        <v>18</v>
      </c>
      <c r="N109" s="31">
        <f>IF(M109&gt;0,VLOOKUP(M109,'Начисление очков'!$L$4:$M$68,2,FALSE),0)</f>
        <v>22</v>
      </c>
      <c r="O109" s="35"/>
      <c r="P109" s="28">
        <f>IF(O109&gt;0,VLOOKUP(O109,'Начисление очков'!$G$4:$H$68,2,FALSE),0)</f>
        <v>0</v>
      </c>
      <c r="Q109" s="34"/>
      <c r="R109" s="31">
        <f>VLOOKUP(Q109,'Начисление очков'!$V$4:$W$68,2,FALSE)</f>
        <v>0</v>
      </c>
      <c r="S109" s="35"/>
      <c r="T109" s="28">
        <f>VLOOKUP(S109,'Начисление очков'!$Q$4:$R$68,2,FALSE)</f>
        <v>0</v>
      </c>
      <c r="U109" s="35"/>
      <c r="V109" s="28">
        <f>VLOOKUP(U109,'Начисление очков'!$Q$4:$R$68,2,FALSE)</f>
        <v>0</v>
      </c>
      <c r="W109" s="34"/>
      <c r="X109" s="31">
        <f>VLOOKUP(W109,'Начисление очков'!$V$4:$W$68,2,FALSE)</f>
        <v>0</v>
      </c>
      <c r="Y109" s="35"/>
      <c r="Z109" s="28">
        <f>IF(Y109&gt;0,VLOOKUP(Y109,'Начисление очков'!$G$4:$H$68,2,FALSE),0)</f>
        <v>0</v>
      </c>
      <c r="AA109" s="56"/>
      <c r="AB109" s="57">
        <f>IF(AA109&gt;0,VLOOKUP(AA109,'Начисление очков'!$B$4:$C$68,2,FALSE),0)</f>
        <v>0</v>
      </c>
      <c r="AC109" s="35">
        <v>20</v>
      </c>
      <c r="AD109" s="28">
        <f>IF(AC109&gt;0,VLOOKUP(AC109,'Начисление очков'!$G$4:$H$68,2,FALSE),0)</f>
        <v>27</v>
      </c>
      <c r="AE109" s="34"/>
      <c r="AF109" s="31">
        <f>VLOOKUP(AE109,'Начисление очков'!$V$4:$W$68,2,FALSE)</f>
        <v>0</v>
      </c>
      <c r="AG109" s="6"/>
      <c r="AH109" s="6">
        <f>IF(AG109&gt;0,VLOOKUP(AG109,'Начисление очков'!$B$4:$C$68,2,FALSE),0)</f>
        <v>0</v>
      </c>
      <c r="AI109" s="46"/>
      <c r="AJ109" s="34">
        <f>IF(AI109&gt;0,VLOOKUP(AI109,'Начисление очков'!$B$4:$C$68,2,FALSE),0)</f>
        <v>0</v>
      </c>
      <c r="AK109" s="6"/>
      <c r="AL109" s="28">
        <f>VLOOKUP(AK109,'Начисление очков'!$V$4:$W$68,2,FALSE)</f>
        <v>0</v>
      </c>
      <c r="AM109" s="34"/>
      <c r="AN109" s="31">
        <f>IF(AM109&gt;0,VLOOKUP(AM109,'Начисление очков'!$G$4:$H$68,2,FALSE),0)</f>
        <v>0</v>
      </c>
      <c r="AO109" s="35"/>
      <c r="AP109" s="107">
        <f>VLOOKUP(AO109,'Начисление очков'!$L$4:$M$68,2,FALSE)</f>
        <v>0</v>
      </c>
      <c r="AQ109" s="34"/>
      <c r="AR109" s="31">
        <f>VLOOKUP(AQ109,'Начисление очков'!$G$4:$H$68,2,FALSE)</f>
        <v>0</v>
      </c>
      <c r="AS109" s="35"/>
      <c r="AT109" s="28">
        <f>VLOOKUP(AS109,'Начисление очков'!$L$4:$M$68,2,FALSE)</f>
        <v>0</v>
      </c>
      <c r="AU109" s="56"/>
      <c r="AV109" s="57">
        <f>VLOOKUP(AU109,'Начисление очков'!$Q$4:$R$68,2,FALSE)</f>
        <v>0</v>
      </c>
      <c r="AW109" s="35"/>
      <c r="AX109" s="28">
        <f>VLOOKUP(AW109,'Начисление очков'!$Q$4:$R$68,2,FALSE)</f>
        <v>0</v>
      </c>
      <c r="AY109" s="46"/>
      <c r="AZ109" s="31">
        <f>IF(AY109&gt;0,VLOOKUP(AY109,'Начисление очков'!$Q$4:$R$68,2,FALSE),0)</f>
        <v>0</v>
      </c>
      <c r="BA109" s="6"/>
      <c r="BB109" s="28">
        <f>VLOOKUP(BA109,'Начисление очков'!$L$4:$M$68,2,FALSE)</f>
        <v>0</v>
      </c>
      <c r="BC109" s="46"/>
      <c r="BD109" s="34">
        <f>IF(BC109&gt;0,VLOOKUP(BC109,'Начисление очков'!$B$4:$C$68,2,FALSE),0)</f>
        <v>0</v>
      </c>
      <c r="BE109" s="35"/>
      <c r="BF109" s="28">
        <f>IF(BE109&gt;0,VLOOKUP(BE109,'Начисление очков'!$G$4:$H$68,2,FALSE),0)</f>
        <v>0</v>
      </c>
      <c r="BG109" s="223"/>
      <c r="BH109" s="222">
        <f>IF(BG109&gt;0,VLOOKUP(BG109,'Начисление очков'!$L$4:$M$68,2,FALSE),0)</f>
        <v>0</v>
      </c>
      <c r="BI109" s="87">
        <v>27</v>
      </c>
      <c r="BJ109" s="88">
        <v>27</v>
      </c>
      <c r="BK109" s="88">
        <v>122</v>
      </c>
      <c r="BM109" s="24" t="e">
        <f>IF(#REF!=0,0,1)</f>
        <v>#REF!</v>
      </c>
    </row>
    <row r="110" spans="2:65" ht="15.9" customHeight="1" x14ac:dyDescent="0.3">
      <c r="B110" s="66" t="s">
        <v>86</v>
      </c>
      <c r="C110" s="67">
        <f>C109+1</f>
        <v>101</v>
      </c>
      <c r="D110" s="114">
        <f>IF(BK110=0," ",BK110-C110)</f>
        <v>-1</v>
      </c>
      <c r="E110" s="65">
        <f>LARGE((N110,P110,R110,T110,V110,X110,Z110,AB110,AD110,AF110,AH110,AJ110,AL110,AN110,AP110,AR110,AT110,AV110,AX110,AZ110,BB110,BD110,BF110),1)+LARGE((N110,P110,R110,T110,V110,X110,Z110,AB110,AD110,AF110,AH110,AJ110,AL110,AN110,AP110,AR110,AT110,AV110,AX110,AZ110,BB110,BD110,BF110),2)+LARGE((N110,P110,R110,T110,V110,X110,Z110,AB110,AD110,AF110,AH110,AJ110,AL110,AN110,AP110,AR110,AT110,AV110,AX110,AZ110,BB110,BD110,BF110),3)+LARGE((N110,P110,R110,T110,V110,X110,Z110,AB110,AD110,AF110,AH110,AJ110,AL110,AN110,AP110,AR110,AT110,AV110,AX110,AZ110,BB110,BD110,BF110),4)+LARGE((N110,P110,R110,T110,V110,X110,Z110,AB110,AD110,AF110,AH110,AJ110,AL110,AN110,AP110,AR110,AT110,AV110,AX110,AZ110,BB110,BD110,BF110),5)+LARGE((N110,P110,R110,T110,V110,X110,Z110,AB110,AD110,AF110,AH110,AJ110,AL110,AN110,AP110,AR110,AT110,AV110,AX110,AZ110,BB110,BD110,BF110),6)+LARGE((N110,P110,R110,T110,V110,X110,Z110,AB110,AD110,AF110,AH110,AJ110,AL110,AN110,AP110,AR110,AT110,AV110,AX110,AZ110,BB110,BD110,BF110),7)+LARGE((N110,P110,R110,T110,V110,X110,Z110,AB110,AD110,AF110,AH110,AJ110,AL110,AN110,AP110,AR110,AT110,AV110,AX110,AZ110,BB110,BD110,BF110),8)</f>
        <v>47</v>
      </c>
      <c r="F110" s="74">
        <f>E110-BI110</f>
        <v>0</v>
      </c>
      <c r="G110" s="73" t="str">
        <f>IF(SUMIF(M110:BF110,"&lt;0")&lt;&gt;0,SUMIF(M110:BF110,"&lt;0")*(-1)," ")</f>
        <v xml:space="preserve"> </v>
      </c>
      <c r="H110" s="77">
        <f>N110+P110+R110+T110+V110+X110+Z110+AB110+AD110+AF110+AH110+AJ110+AL110+AN110+AP110+AR110+AT110+AV110+AX110+AZ110+BB110+BD110+BF110</f>
        <v>47</v>
      </c>
      <c r="I110" s="74">
        <f>H110-BJ110</f>
        <v>0</v>
      </c>
      <c r="J110" s="78">
        <f>IF(M110=0,0,1)+IF(O110=0,0,1)+IF(Q110=0,0,1)+IF(S110=0,0,1)+IF(U110=0,0,1)+IF(W110=0,0,1)+IF(Y110=0,0,1)+IF(AA110=0,0,1)+IF(AC110=0,0,1)+IF(AE110=0,0,1)+IF(AG110=0,0,1)+IF(AI110=0,0,1)+IF(AK110=0,0,1)+IF(AM110=0,0,1)+IF(AO110=0,0,1)+IF(AQ110=0,0,1)+IF(AU110=0,0,1)+IF(AS110=0,0,1)+IF(AU110=0,0,1)+IF(AW110=0,0,1)+IF(AY110=0,0,1)+IF(BA110=0,0,1)+IF(BC110=0,0,1)+IF(BE110=0,0,1)</f>
        <v>4</v>
      </c>
      <c r="K110" s="80">
        <f>IF(J110=0,"-",IF(J110&gt;8,E110/8,E110/J110))</f>
        <v>11.75</v>
      </c>
      <c r="L110" s="81">
        <f>IF(OR(H110=0,J110=0),"-",H110/J110)</f>
        <v>11.75</v>
      </c>
      <c r="M110" s="46"/>
      <c r="N110" s="31">
        <f>IF(M110&gt;0,VLOOKUP(M110,'Начисление очков'!$L$4:$M$68,2,FALSE),0)</f>
        <v>0</v>
      </c>
      <c r="O110" s="35"/>
      <c r="P110" s="28">
        <f>IF(O110&gt;0,VLOOKUP(O110,'Начисление очков'!$G$4:$H$68,2,FALSE),0)</f>
        <v>0</v>
      </c>
      <c r="Q110" s="34"/>
      <c r="R110" s="31">
        <f>VLOOKUP(Q110,'Начисление очков'!$V$4:$W$68,2,FALSE)</f>
        <v>0</v>
      </c>
      <c r="S110" s="35"/>
      <c r="T110" s="28">
        <f>VLOOKUP(S110,'Начисление очков'!$Q$4:$R$68,2,FALSE)</f>
        <v>0</v>
      </c>
      <c r="U110" s="35"/>
      <c r="V110" s="28">
        <f>VLOOKUP(U110,'Начисление очков'!$Q$4:$R$68,2,FALSE)</f>
        <v>0</v>
      </c>
      <c r="W110" s="34"/>
      <c r="X110" s="31">
        <f>VLOOKUP(W110,'Начисление очков'!$V$4:$W$68,2,FALSE)</f>
        <v>0</v>
      </c>
      <c r="Y110" s="35">
        <v>40</v>
      </c>
      <c r="Z110" s="28">
        <f>IF(Y110&gt;0,VLOOKUP(Y110,'Начисление очков'!$G$4:$H$68,2,FALSE),0)</f>
        <v>3</v>
      </c>
      <c r="AA110" s="56">
        <v>32</v>
      </c>
      <c r="AB110" s="57">
        <f>IF(AA110&gt;0,VLOOKUP(AA110,'Начисление очков'!$B$4:$C$68,2,FALSE),0)</f>
        <v>30</v>
      </c>
      <c r="AC110" s="35"/>
      <c r="AD110" s="28">
        <f>IF(AC110&gt;0,VLOOKUP(AC110,'Начисление очков'!$G$4:$H$68,2,FALSE),0)</f>
        <v>0</v>
      </c>
      <c r="AE110" s="34"/>
      <c r="AF110" s="31">
        <f>VLOOKUP(AE110,'Начисление очков'!$V$4:$W$68,2,FALSE)</f>
        <v>0</v>
      </c>
      <c r="AG110" s="6"/>
      <c r="AH110" s="6">
        <f>IF(AG110&gt;0,VLOOKUP(AG110,'Начисление очков'!$B$4:$C$68,2,FALSE),0)</f>
        <v>0</v>
      </c>
      <c r="AI110" s="46"/>
      <c r="AJ110" s="34">
        <f>IF(AI110&gt;0,VLOOKUP(AI110,'Начисление очков'!$B$4:$C$68,2,FALSE),0)</f>
        <v>0</v>
      </c>
      <c r="AK110" s="6"/>
      <c r="AL110" s="28">
        <f>VLOOKUP(AK110,'Начисление очков'!$V$4:$W$68,2,FALSE)</f>
        <v>0</v>
      </c>
      <c r="AM110" s="34"/>
      <c r="AN110" s="31">
        <f>IF(AM110&gt;0,VLOOKUP(AM110,'Начисление очков'!$G$4:$H$68,2,FALSE),0)</f>
        <v>0</v>
      </c>
      <c r="AO110" s="35"/>
      <c r="AP110" s="107">
        <f>VLOOKUP(AO110,'Начисление очков'!$L$4:$M$68,2,FALSE)</f>
        <v>0</v>
      </c>
      <c r="AQ110" s="34">
        <v>34</v>
      </c>
      <c r="AR110" s="31">
        <f>VLOOKUP(AQ110,'Начисление очков'!$G$4:$H$68,2,FALSE)</f>
        <v>12</v>
      </c>
      <c r="AS110" s="35"/>
      <c r="AT110" s="28">
        <f>VLOOKUP(AS110,'Начисление очков'!$L$4:$M$68,2,FALSE)</f>
        <v>0</v>
      </c>
      <c r="AU110" s="56"/>
      <c r="AV110" s="57">
        <f>VLOOKUP(AU110,'Начисление очков'!$Q$4:$R$68,2,FALSE)</f>
        <v>0</v>
      </c>
      <c r="AW110" s="35"/>
      <c r="AX110" s="28">
        <f>VLOOKUP(AW110,'Начисление очков'!$Q$4:$R$68,2,FALSE)</f>
        <v>0</v>
      </c>
      <c r="AY110" s="46"/>
      <c r="AZ110" s="31">
        <f>IF(AY110&gt;0,VLOOKUP(AY110,'Начисление очков'!$Q$4:$R$68,2,FALSE),0)</f>
        <v>0</v>
      </c>
      <c r="BA110" s="6"/>
      <c r="BB110" s="28">
        <f>VLOOKUP(BA110,'Начисление очков'!$L$4:$M$68,2,FALSE)</f>
        <v>0</v>
      </c>
      <c r="BC110" s="46">
        <v>64</v>
      </c>
      <c r="BD110" s="34">
        <f>IF(BC110&gt;0,VLOOKUP(BC110,'Начисление очков'!$B$4:$C$68,2,FALSE),0)</f>
        <v>2</v>
      </c>
      <c r="BE110" s="35"/>
      <c r="BF110" s="28">
        <f>IF(BE110&gt;0,VLOOKUP(BE110,'Начисление очков'!$G$4:$H$68,2,FALSE),0)</f>
        <v>0</v>
      </c>
      <c r="BG110" s="223"/>
      <c r="BH110" s="222">
        <f>IF(BG110&gt;0,VLOOKUP(BG110,'Начисление очков'!$L$4:$M$68,2,FALSE),0)</f>
        <v>0</v>
      </c>
      <c r="BI110" s="87">
        <v>47</v>
      </c>
      <c r="BJ110" s="88">
        <v>47</v>
      </c>
      <c r="BK110" s="88">
        <v>100</v>
      </c>
      <c r="BM110" s="24" t="e">
        <f>IF(#REF!=0,0,1)</f>
        <v>#REF!</v>
      </c>
    </row>
    <row r="111" spans="2:65" ht="15.9" customHeight="1" x14ac:dyDescent="0.3">
      <c r="B111" s="66" t="s">
        <v>152</v>
      </c>
      <c r="C111" s="67">
        <f>C110+1</f>
        <v>102</v>
      </c>
      <c r="D111" s="114">
        <f>IF(BK111=0," ",BK111-C111)</f>
        <v>-1</v>
      </c>
      <c r="E111" s="65">
        <f>LARGE((N111,P111,R111,T111,V111,X111,Z111,AB111,AD111,AF111,AH111,AJ111,AL111,AN111,AP111,AR111,AT111,AV111,AX111,AZ111,BB111,BD111,BF111),1)+LARGE((N111,P111,R111,T111,V111,X111,Z111,AB111,AD111,AF111,AH111,AJ111,AL111,AN111,AP111,AR111,AT111,AV111,AX111,AZ111,BB111,BD111,BF111),2)+LARGE((N111,P111,R111,T111,V111,X111,Z111,AB111,AD111,AF111,AH111,AJ111,AL111,AN111,AP111,AR111,AT111,AV111,AX111,AZ111,BB111,BD111,BF111),3)+LARGE((N111,P111,R111,T111,V111,X111,Z111,AB111,AD111,AF111,AH111,AJ111,AL111,AN111,AP111,AR111,AT111,AV111,AX111,AZ111,BB111,BD111,BF111),4)+LARGE((N111,P111,R111,T111,V111,X111,Z111,AB111,AD111,AF111,AH111,AJ111,AL111,AN111,AP111,AR111,AT111,AV111,AX111,AZ111,BB111,BD111,BF111),5)+LARGE((N111,P111,R111,T111,V111,X111,Z111,AB111,AD111,AF111,AH111,AJ111,AL111,AN111,AP111,AR111,AT111,AV111,AX111,AZ111,BB111,BD111,BF111),6)+LARGE((N111,P111,R111,T111,V111,X111,Z111,AB111,AD111,AF111,AH111,AJ111,AL111,AN111,AP111,AR111,AT111,AV111,AX111,AZ111,BB111,BD111,BF111),7)+LARGE((N111,P111,R111,T111,V111,X111,Z111,AB111,AD111,AF111,AH111,AJ111,AL111,AN111,AP111,AR111,AT111,AV111,AX111,AZ111,BB111,BD111,BF111),8)</f>
        <v>46</v>
      </c>
      <c r="F111" s="74">
        <f>E111-BI111</f>
        <v>0</v>
      </c>
      <c r="G111" s="73" t="str">
        <f>IF(SUMIF(M111:BF111,"&lt;0")&lt;&gt;0,SUMIF(M111:BF111,"&lt;0")*(-1)," ")</f>
        <v xml:space="preserve"> </v>
      </c>
      <c r="H111" s="77">
        <f>N111+P111+R111+T111+V111+X111+Z111+AB111+AD111+AF111+AH111+AJ111+AL111+AN111+AP111+AR111+AT111+AV111+AX111+AZ111+BB111+BD111+BF111</f>
        <v>46</v>
      </c>
      <c r="I111" s="74">
        <f>H111-BJ111</f>
        <v>0</v>
      </c>
      <c r="J111" s="78">
        <f>IF(M111=0,0,1)+IF(O111=0,0,1)+IF(Q111=0,0,1)+IF(S111=0,0,1)+IF(U111=0,0,1)+IF(W111=0,0,1)+IF(Y111=0,0,1)+IF(AA111=0,0,1)+IF(AC111=0,0,1)+IF(AE111=0,0,1)+IF(AG111=0,0,1)+IF(AI111=0,0,1)+IF(AK111=0,0,1)+IF(AM111=0,0,1)+IF(AO111=0,0,1)+IF(AQ111=0,0,1)+IF(AU111=0,0,1)+IF(AS111=0,0,1)+IF(AU111=0,0,1)+IF(AW111=0,0,1)+IF(AY111=0,0,1)+IF(BA111=0,0,1)+IF(BC111=0,0,1)+IF(BE111=0,0,1)</f>
        <v>5</v>
      </c>
      <c r="K111" s="80">
        <f>IF(J111=0,"-",IF(J111&gt;8,E111/8,E111/J111))</f>
        <v>9.1999999999999993</v>
      </c>
      <c r="L111" s="81">
        <f>IF(OR(H111=0,J111=0),"-",H111/J111)</f>
        <v>9.1999999999999993</v>
      </c>
      <c r="M111" s="46"/>
      <c r="N111" s="31">
        <f>IF(M111&gt;0,VLOOKUP(M111,'Начисление очков'!$L$4:$M$68,2,FALSE),0)</f>
        <v>0</v>
      </c>
      <c r="O111" s="35"/>
      <c r="P111" s="28">
        <f>IF(O111&gt;0,VLOOKUP(O111,'Начисление очков'!$G$4:$H$68,2,FALSE),0)</f>
        <v>0</v>
      </c>
      <c r="Q111" s="34"/>
      <c r="R111" s="31">
        <f>VLOOKUP(Q111,'Начисление очков'!$V$4:$W$68,2,FALSE)</f>
        <v>0</v>
      </c>
      <c r="S111" s="35"/>
      <c r="T111" s="28">
        <f>VLOOKUP(S111,'Начисление очков'!$Q$4:$R$68,2,FALSE)</f>
        <v>0</v>
      </c>
      <c r="U111" s="35"/>
      <c r="V111" s="28">
        <f>VLOOKUP(U111,'Начисление очков'!$Q$4:$R$68,2,FALSE)</f>
        <v>0</v>
      </c>
      <c r="W111" s="34"/>
      <c r="X111" s="31">
        <f>VLOOKUP(W111,'Начисление очков'!$V$4:$W$68,2,FALSE)</f>
        <v>0</v>
      </c>
      <c r="Y111" s="35">
        <v>48</v>
      </c>
      <c r="Z111" s="28">
        <f>IF(Y111&gt;0,VLOOKUP(Y111,'Начисление очков'!$G$4:$H$68,2,FALSE),0)</f>
        <v>2</v>
      </c>
      <c r="AA111" s="56"/>
      <c r="AB111" s="57">
        <f>IF(AA111&gt;0,VLOOKUP(AA111,'Начисление очков'!$B$4:$C$68,2,FALSE),0)</f>
        <v>0</v>
      </c>
      <c r="AC111" s="35">
        <v>32</v>
      </c>
      <c r="AD111" s="28">
        <f>IF(AC111&gt;0,VLOOKUP(AC111,'Начисление очков'!$G$4:$H$68,2,FALSE),0)</f>
        <v>18</v>
      </c>
      <c r="AE111" s="34"/>
      <c r="AF111" s="31">
        <f>VLOOKUP(AE111,'Начисление очков'!$V$4:$W$68,2,FALSE)</f>
        <v>0</v>
      </c>
      <c r="AG111" s="6"/>
      <c r="AH111" s="6">
        <f>IF(AG111&gt;0,VLOOKUP(AG111,'Начисление очков'!$B$4:$C$68,2,FALSE),0)</f>
        <v>0</v>
      </c>
      <c r="AI111" s="46"/>
      <c r="AJ111" s="34">
        <f>IF(AI111&gt;0,VLOOKUP(AI111,'Начисление очков'!$B$4:$C$68,2,FALSE),0)</f>
        <v>0</v>
      </c>
      <c r="AK111" s="6"/>
      <c r="AL111" s="28">
        <f>VLOOKUP(AK111,'Начисление очков'!$V$4:$W$68,2,FALSE)</f>
        <v>0</v>
      </c>
      <c r="AM111" s="34">
        <v>33</v>
      </c>
      <c r="AN111" s="31">
        <f>IF(AM111&gt;0,VLOOKUP(AM111,'Начисление очков'!$G$4:$H$68,2,FALSE),0)</f>
        <v>18</v>
      </c>
      <c r="AO111" s="35"/>
      <c r="AP111" s="107">
        <f>VLOOKUP(AO111,'Начисление очков'!$L$4:$M$68,2,FALSE)</f>
        <v>0</v>
      </c>
      <c r="AQ111" s="34"/>
      <c r="AR111" s="31">
        <f>VLOOKUP(AQ111,'Начисление очков'!$G$4:$H$68,2,FALSE)</f>
        <v>0</v>
      </c>
      <c r="AS111" s="35">
        <v>48</v>
      </c>
      <c r="AT111" s="28">
        <f>VLOOKUP(AS111,'Начисление очков'!$L$4:$M$68,2,FALSE)</f>
        <v>2</v>
      </c>
      <c r="AU111" s="56"/>
      <c r="AV111" s="57">
        <f>VLOOKUP(AU111,'Начисление очков'!$Q$4:$R$68,2,FALSE)</f>
        <v>0</v>
      </c>
      <c r="AW111" s="35"/>
      <c r="AX111" s="28">
        <f>VLOOKUP(AW111,'Начисление очков'!$Q$4:$R$68,2,FALSE)</f>
        <v>0</v>
      </c>
      <c r="AY111" s="46">
        <v>32</v>
      </c>
      <c r="AZ111" s="31">
        <f>IF(AY111&gt;0,VLOOKUP(AY111,'Начисление очков'!$Q$4:$R$68,2,FALSE),0)</f>
        <v>6</v>
      </c>
      <c r="BA111" s="6"/>
      <c r="BB111" s="28">
        <f>VLOOKUP(BA111,'Начисление очков'!$L$4:$M$68,2,FALSE)</f>
        <v>0</v>
      </c>
      <c r="BC111" s="46"/>
      <c r="BD111" s="34">
        <f>IF(BC111&gt;0,VLOOKUP(BC111,'Начисление очков'!$B$4:$C$68,2,FALSE),0)</f>
        <v>0</v>
      </c>
      <c r="BE111" s="35"/>
      <c r="BF111" s="28">
        <f>IF(BE111&gt;0,VLOOKUP(BE111,'Начисление очков'!$G$4:$H$68,2,FALSE),0)</f>
        <v>0</v>
      </c>
      <c r="BG111" s="223"/>
      <c r="BH111" s="222">
        <f>IF(BG111&gt;0,VLOOKUP(BG111,'Начисление очков'!$L$4:$M$68,2,FALSE),0)</f>
        <v>0</v>
      </c>
      <c r="BI111" s="87">
        <v>46</v>
      </c>
      <c r="BJ111" s="88">
        <v>46</v>
      </c>
      <c r="BK111" s="88">
        <v>101</v>
      </c>
      <c r="BM111" s="24" t="e">
        <f>IF(#REF!=0,0,1)</f>
        <v>#REF!</v>
      </c>
    </row>
    <row r="112" spans="2:65" ht="15.9" customHeight="1" x14ac:dyDescent="0.3">
      <c r="B112" s="66" t="s">
        <v>149</v>
      </c>
      <c r="C112" s="67">
        <f>C111+1</f>
        <v>103</v>
      </c>
      <c r="D112" s="114">
        <f>IF(BK112=0," ",BK112-C112)</f>
        <v>-1</v>
      </c>
      <c r="E112" s="65">
        <f>LARGE((N112,P112,R112,T112,V112,X112,Z112,AB112,AD112,AF112,AH112,AJ112,AL112,AN112,AP112,AR112,AT112,AV112,AX112,AZ112,BB112,BD112,BF112),1)+LARGE((N112,P112,R112,T112,V112,X112,Z112,AB112,AD112,AF112,AH112,AJ112,AL112,AN112,AP112,AR112,AT112,AV112,AX112,AZ112,BB112,BD112,BF112),2)+LARGE((N112,P112,R112,T112,V112,X112,Z112,AB112,AD112,AF112,AH112,AJ112,AL112,AN112,AP112,AR112,AT112,AV112,AX112,AZ112,BB112,BD112,BF112),3)+LARGE((N112,P112,R112,T112,V112,X112,Z112,AB112,AD112,AF112,AH112,AJ112,AL112,AN112,AP112,AR112,AT112,AV112,AX112,AZ112,BB112,BD112,BF112),4)+LARGE((N112,P112,R112,T112,V112,X112,Z112,AB112,AD112,AF112,AH112,AJ112,AL112,AN112,AP112,AR112,AT112,AV112,AX112,AZ112,BB112,BD112,BF112),5)+LARGE((N112,P112,R112,T112,V112,X112,Z112,AB112,AD112,AF112,AH112,AJ112,AL112,AN112,AP112,AR112,AT112,AV112,AX112,AZ112,BB112,BD112,BF112),6)+LARGE((N112,P112,R112,T112,V112,X112,Z112,AB112,AD112,AF112,AH112,AJ112,AL112,AN112,AP112,AR112,AT112,AV112,AX112,AZ112,BB112,BD112,BF112),7)+LARGE((N112,P112,R112,T112,V112,X112,Z112,AB112,AD112,AF112,AH112,AJ112,AL112,AN112,AP112,AR112,AT112,AV112,AX112,AZ112,BB112,BD112,BF112),8)</f>
        <v>45</v>
      </c>
      <c r="F112" s="74">
        <f>E112-BI112</f>
        <v>0</v>
      </c>
      <c r="G112" s="73" t="str">
        <f>IF(SUMIF(M112:BF112,"&lt;0")&lt;&gt;0,SUMIF(M112:BF112,"&lt;0")*(-1)," ")</f>
        <v xml:space="preserve"> </v>
      </c>
      <c r="H112" s="77">
        <f>N112+P112+R112+T112+V112+X112+Z112+AB112+AD112+AF112+AH112+AJ112+AL112+AN112+AP112+AR112+AT112+AV112+AX112+AZ112+BB112+BD112+BF112</f>
        <v>45</v>
      </c>
      <c r="I112" s="74">
        <f>H112-BJ112</f>
        <v>0</v>
      </c>
      <c r="J112" s="78">
        <f>IF(M112=0,0,1)+IF(O112=0,0,1)+IF(Q112=0,0,1)+IF(S112=0,0,1)+IF(U112=0,0,1)+IF(W112=0,0,1)+IF(Y112=0,0,1)+IF(AA112=0,0,1)+IF(AC112=0,0,1)+IF(AE112=0,0,1)+IF(AG112=0,0,1)+IF(AI112=0,0,1)+IF(AK112=0,0,1)+IF(AM112=0,0,1)+IF(AO112=0,0,1)+IF(AQ112=0,0,1)+IF(AU112=0,0,1)+IF(AS112=0,0,1)+IF(AU112=0,0,1)+IF(AW112=0,0,1)+IF(AY112=0,0,1)+IF(BA112=0,0,1)+IF(BC112=0,0,1)+IF(BE112=0,0,1)</f>
        <v>1</v>
      </c>
      <c r="K112" s="80">
        <f>IF(J112=0,"-",IF(J112&gt;8,E112/8,E112/J112))</f>
        <v>45</v>
      </c>
      <c r="L112" s="81">
        <f>IF(OR(H112=0,J112=0),"-",H112/J112)</f>
        <v>45</v>
      </c>
      <c r="M112" s="46"/>
      <c r="N112" s="31">
        <f>IF(M112&gt;0,VLOOKUP(M112,'Начисление очков'!$L$4:$M$68,2,FALSE),0)</f>
        <v>0</v>
      </c>
      <c r="O112" s="35"/>
      <c r="P112" s="28">
        <f>IF(O112&gt;0,VLOOKUP(O112,'Начисление очков'!$G$4:$H$68,2,FALSE),0)</f>
        <v>0</v>
      </c>
      <c r="Q112" s="34"/>
      <c r="R112" s="31">
        <f>VLOOKUP(Q112,'Начисление очков'!$V$4:$W$68,2,FALSE)</f>
        <v>0</v>
      </c>
      <c r="S112" s="35"/>
      <c r="T112" s="28">
        <f>VLOOKUP(S112,'Начисление очков'!$Q$4:$R$68,2,FALSE)</f>
        <v>0</v>
      </c>
      <c r="U112" s="35"/>
      <c r="V112" s="28">
        <f>VLOOKUP(U112,'Начисление очков'!$Q$4:$R$68,2,FALSE)</f>
        <v>0</v>
      </c>
      <c r="W112" s="34"/>
      <c r="X112" s="31">
        <f>VLOOKUP(W112,'Начисление очков'!$V$4:$W$68,2,FALSE)</f>
        <v>0</v>
      </c>
      <c r="Y112" s="35"/>
      <c r="Z112" s="28">
        <f>IF(Y112&gt;0,VLOOKUP(Y112,'Начисление очков'!$G$4:$H$68,2,FALSE),0)</f>
        <v>0</v>
      </c>
      <c r="AA112" s="56"/>
      <c r="AB112" s="57">
        <f>IF(AA112&gt;0,VLOOKUP(AA112,'Начисление очков'!$B$4:$C$68,2,FALSE),0)</f>
        <v>0</v>
      </c>
      <c r="AC112" s="35"/>
      <c r="AD112" s="28">
        <f>IF(AC112&gt;0,VLOOKUP(AC112,'Начисление очков'!$G$4:$H$68,2,FALSE),0)</f>
        <v>0</v>
      </c>
      <c r="AE112" s="34"/>
      <c r="AF112" s="31">
        <f>VLOOKUP(AE112,'Начисление очков'!$V$4:$W$68,2,FALSE)</f>
        <v>0</v>
      </c>
      <c r="AG112" s="6"/>
      <c r="AH112" s="6">
        <f>IF(AG112&gt;0,VLOOKUP(AG112,'Начисление очков'!$B$4:$C$68,2,FALSE),0)</f>
        <v>0</v>
      </c>
      <c r="AI112" s="46"/>
      <c r="AJ112" s="34">
        <f>IF(AI112&gt;0,VLOOKUP(AI112,'Начисление очков'!$B$4:$C$68,2,FALSE),0)</f>
        <v>0</v>
      </c>
      <c r="AK112" s="6"/>
      <c r="AL112" s="28">
        <f>VLOOKUP(AK112,'Начисление очков'!$V$4:$W$68,2,FALSE)</f>
        <v>0</v>
      </c>
      <c r="AM112" s="34"/>
      <c r="AN112" s="31">
        <f>IF(AM112&gt;0,VLOOKUP(AM112,'Начисление очков'!$G$4:$H$68,2,FALSE),0)</f>
        <v>0</v>
      </c>
      <c r="AO112" s="35"/>
      <c r="AP112" s="107">
        <f>VLOOKUP(AO112,'Начисление очков'!$L$4:$M$68,2,FALSE)</f>
        <v>0</v>
      </c>
      <c r="AQ112" s="34"/>
      <c r="AR112" s="31">
        <f>VLOOKUP(AQ112,'Начисление очков'!$G$4:$H$68,2,FALSE)</f>
        <v>0</v>
      </c>
      <c r="AS112" s="35"/>
      <c r="AT112" s="28">
        <f>VLOOKUP(AS112,'Начисление очков'!$L$4:$M$68,2,FALSE)</f>
        <v>0</v>
      </c>
      <c r="AU112" s="56"/>
      <c r="AV112" s="57">
        <f>VLOOKUP(AU112,'Начисление очков'!$Q$4:$R$68,2,FALSE)</f>
        <v>0</v>
      </c>
      <c r="AW112" s="35"/>
      <c r="AX112" s="28">
        <f>VLOOKUP(AW112,'Начисление очков'!$Q$4:$R$68,2,FALSE)</f>
        <v>0</v>
      </c>
      <c r="AY112" s="46">
        <v>6</v>
      </c>
      <c r="AZ112" s="31">
        <f>IF(AY112&gt;0,VLOOKUP(AY112,'Начисление очков'!$Q$4:$R$68,2,FALSE),0)</f>
        <v>45</v>
      </c>
      <c r="BA112" s="6"/>
      <c r="BB112" s="28">
        <f>VLOOKUP(BA112,'Начисление очков'!$L$4:$M$68,2,FALSE)</f>
        <v>0</v>
      </c>
      <c r="BC112" s="46"/>
      <c r="BD112" s="34">
        <f>IF(BC112&gt;0,VLOOKUP(BC112,'Начисление очков'!$B$4:$C$68,2,FALSE),0)</f>
        <v>0</v>
      </c>
      <c r="BE112" s="35"/>
      <c r="BF112" s="28">
        <f>IF(BE112&gt;0,VLOOKUP(BE112,'Начисление очков'!$G$4:$H$68,2,FALSE),0)</f>
        <v>0</v>
      </c>
      <c r="BG112" s="223"/>
      <c r="BH112" s="222">
        <f>IF(BG112&gt;0,VLOOKUP(BG112,'Начисление очков'!$L$4:$M$68,2,FALSE),0)</f>
        <v>0</v>
      </c>
      <c r="BI112" s="87">
        <v>45</v>
      </c>
      <c r="BJ112" s="88">
        <v>45</v>
      </c>
      <c r="BK112" s="88">
        <v>102</v>
      </c>
      <c r="BM112" s="24" t="e">
        <f>IF(#REF!=0,0,1)</f>
        <v>#REF!</v>
      </c>
    </row>
    <row r="113" spans="2:65" ht="15.9" customHeight="1" x14ac:dyDescent="0.3">
      <c r="B113" s="66" t="s">
        <v>81</v>
      </c>
      <c r="C113" s="67">
        <f>C112+1</f>
        <v>104</v>
      </c>
      <c r="D113" s="114">
        <f>IF(BK113=0," ",BK113-C113)</f>
        <v>-1</v>
      </c>
      <c r="E113" s="65">
        <f>LARGE((N113,P113,R113,T113,V113,X113,Z113,AB113,AD113,AF113,AH113,AJ113,AL113,AN113,AP113,AR113,AT113,AV113,AX113,AZ113,BB113,BD113,BF113),1)+LARGE((N113,P113,R113,T113,V113,X113,Z113,AB113,AD113,AF113,AH113,AJ113,AL113,AN113,AP113,AR113,AT113,AV113,AX113,AZ113,BB113,BD113,BF113),2)+LARGE((N113,P113,R113,T113,V113,X113,Z113,AB113,AD113,AF113,AH113,AJ113,AL113,AN113,AP113,AR113,AT113,AV113,AX113,AZ113,BB113,BD113,BF113),3)+LARGE((N113,P113,R113,T113,V113,X113,Z113,AB113,AD113,AF113,AH113,AJ113,AL113,AN113,AP113,AR113,AT113,AV113,AX113,AZ113,BB113,BD113,BF113),4)+LARGE((N113,P113,R113,T113,V113,X113,Z113,AB113,AD113,AF113,AH113,AJ113,AL113,AN113,AP113,AR113,AT113,AV113,AX113,AZ113,BB113,BD113,BF113),5)+LARGE((N113,P113,R113,T113,V113,X113,Z113,AB113,AD113,AF113,AH113,AJ113,AL113,AN113,AP113,AR113,AT113,AV113,AX113,AZ113,BB113,BD113,BF113),6)+LARGE((N113,P113,R113,T113,V113,X113,Z113,AB113,AD113,AF113,AH113,AJ113,AL113,AN113,AP113,AR113,AT113,AV113,AX113,AZ113,BB113,BD113,BF113),7)+LARGE((N113,P113,R113,T113,V113,X113,Z113,AB113,AD113,AF113,AH113,AJ113,AL113,AN113,AP113,AR113,AT113,AV113,AX113,AZ113,BB113,BD113,BF113),8)</f>
        <v>45</v>
      </c>
      <c r="F113" s="74">
        <f>E113-BI113</f>
        <v>0</v>
      </c>
      <c r="G113" s="73" t="str">
        <f>IF(SUMIF(M113:BF113,"&lt;0")&lt;&gt;0,SUMIF(M113:BF113,"&lt;0")*(-1)," ")</f>
        <v xml:space="preserve"> </v>
      </c>
      <c r="H113" s="77">
        <f>N113+P113+R113+T113+V113+X113+Z113+AB113+AD113+AF113+AH113+AJ113+AL113+AN113+AP113+AR113+AT113+AV113+AX113+AZ113+BB113+BD113+BF113</f>
        <v>45</v>
      </c>
      <c r="I113" s="74">
        <f>H113-BJ113</f>
        <v>0</v>
      </c>
      <c r="J113" s="78">
        <f>IF(M113=0,0,1)+IF(O113=0,0,1)+IF(Q113=0,0,1)+IF(S113=0,0,1)+IF(U113=0,0,1)+IF(W113=0,0,1)+IF(Y113=0,0,1)+IF(AA113=0,0,1)+IF(AC113=0,0,1)+IF(AE113=0,0,1)+IF(AG113=0,0,1)+IF(AI113=0,0,1)+IF(AK113=0,0,1)+IF(AM113=0,0,1)+IF(AO113=0,0,1)+IF(AQ113=0,0,1)+IF(AU113=0,0,1)+IF(AS113=0,0,1)+IF(AU113=0,0,1)+IF(AW113=0,0,1)+IF(AY113=0,0,1)+IF(BA113=0,0,1)+IF(BC113=0,0,1)+IF(BE113=0,0,1)</f>
        <v>2</v>
      </c>
      <c r="K113" s="80">
        <f>IF(J113=0,"-",IF(J113&gt;8,E113/8,E113/J113))</f>
        <v>22.5</v>
      </c>
      <c r="L113" s="81">
        <f>IF(OR(H113=0,J113=0),"-",H113/J113)</f>
        <v>22.5</v>
      </c>
      <c r="M113" s="46"/>
      <c r="N113" s="31">
        <f>IF(M113&gt;0,VLOOKUP(M113,'Начисление очков'!$L$4:$M$68,2,FALSE),0)</f>
        <v>0</v>
      </c>
      <c r="O113" s="35"/>
      <c r="P113" s="28">
        <f>IF(O113&gt;0,VLOOKUP(O113,'Начисление очков'!$G$4:$H$68,2,FALSE),0)</f>
        <v>0</v>
      </c>
      <c r="Q113" s="34"/>
      <c r="R113" s="31">
        <f>VLOOKUP(Q113,'Начисление очков'!$V$4:$W$68,2,FALSE)</f>
        <v>0</v>
      </c>
      <c r="S113" s="35"/>
      <c r="T113" s="28">
        <f>VLOOKUP(S113,'Начисление очков'!$Q$4:$R$68,2,FALSE)</f>
        <v>0</v>
      </c>
      <c r="U113" s="35"/>
      <c r="V113" s="28">
        <f>VLOOKUP(U113,'Начисление очков'!$Q$4:$R$68,2,FALSE)</f>
        <v>0</v>
      </c>
      <c r="W113" s="34"/>
      <c r="X113" s="31">
        <f>VLOOKUP(W113,'Начисление очков'!$V$4:$W$68,2,FALSE)</f>
        <v>0</v>
      </c>
      <c r="Y113" s="35"/>
      <c r="Z113" s="28">
        <f>IF(Y113&gt;0,VLOOKUP(Y113,'Начисление очков'!$G$4:$H$68,2,FALSE),0)</f>
        <v>0</v>
      </c>
      <c r="AA113" s="56"/>
      <c r="AB113" s="57">
        <f>IF(AA113&gt;0,VLOOKUP(AA113,'Начисление очков'!$B$4:$C$68,2,FALSE),0)</f>
        <v>0</v>
      </c>
      <c r="AC113" s="35"/>
      <c r="AD113" s="28">
        <f>IF(AC113&gt;0,VLOOKUP(AC113,'Начисление очков'!$G$4:$H$68,2,FALSE),0)</f>
        <v>0</v>
      </c>
      <c r="AE113" s="34"/>
      <c r="AF113" s="31">
        <f>VLOOKUP(AE113,'Начисление очков'!$V$4:$W$68,2,FALSE)</f>
        <v>0</v>
      </c>
      <c r="AG113" s="6"/>
      <c r="AH113" s="6">
        <f>IF(AG113&gt;0,VLOOKUP(AG113,'Начисление очков'!$B$4:$C$68,2,FALSE),0)</f>
        <v>0</v>
      </c>
      <c r="AI113" s="46"/>
      <c r="AJ113" s="34">
        <f>IF(AI113&gt;0,VLOOKUP(AI113,'Начисление очков'!$B$4:$C$68,2,FALSE),0)</f>
        <v>0</v>
      </c>
      <c r="AK113" s="6"/>
      <c r="AL113" s="28">
        <f>VLOOKUP(AK113,'Начисление очков'!$V$4:$W$68,2,FALSE)</f>
        <v>0</v>
      </c>
      <c r="AM113" s="34"/>
      <c r="AN113" s="31">
        <f>IF(AM113&gt;0,VLOOKUP(AM113,'Начисление очков'!$G$4:$H$68,2,FALSE),0)</f>
        <v>0</v>
      </c>
      <c r="AO113" s="35"/>
      <c r="AP113" s="107">
        <f>VLOOKUP(AO113,'Начисление очков'!$L$4:$M$68,2,FALSE)</f>
        <v>0</v>
      </c>
      <c r="AQ113" s="34"/>
      <c r="AR113" s="31">
        <f>VLOOKUP(AQ113,'Начисление очков'!$G$4:$H$68,2,FALSE)</f>
        <v>0</v>
      </c>
      <c r="AS113" s="35">
        <v>24</v>
      </c>
      <c r="AT113" s="28">
        <f>VLOOKUP(AS113,'Начисление очков'!$L$4:$M$68,2,FALSE)</f>
        <v>12</v>
      </c>
      <c r="AU113" s="56"/>
      <c r="AV113" s="57">
        <f>VLOOKUP(AU113,'Начисление очков'!$Q$4:$R$68,2,FALSE)</f>
        <v>0</v>
      </c>
      <c r="AW113" s="35"/>
      <c r="AX113" s="28">
        <f>VLOOKUP(AW113,'Начисление очков'!$Q$4:$R$68,2,FALSE)</f>
        <v>0</v>
      </c>
      <c r="AY113" s="46"/>
      <c r="AZ113" s="31">
        <f>IF(AY113&gt;0,VLOOKUP(AY113,'Начисление очков'!$Q$4:$R$68,2,FALSE),0)</f>
        <v>0</v>
      </c>
      <c r="BA113" s="6"/>
      <c r="BB113" s="28">
        <f>VLOOKUP(BA113,'Начисление очков'!$L$4:$M$68,2,FALSE)</f>
        <v>0</v>
      </c>
      <c r="BC113" s="46">
        <v>26</v>
      </c>
      <c r="BD113" s="34">
        <f>IF(BC113&gt;0,VLOOKUP(BC113,'Начисление очков'!$B$4:$C$68,2,FALSE),0)</f>
        <v>33</v>
      </c>
      <c r="BE113" s="35"/>
      <c r="BF113" s="28">
        <f>IF(BE113&gt;0,VLOOKUP(BE113,'Начисление очков'!$G$4:$H$68,2,FALSE),0)</f>
        <v>0</v>
      </c>
      <c r="BG113" s="223"/>
      <c r="BH113" s="222">
        <f>IF(BG113&gt;0,VLOOKUP(BG113,'Начисление очков'!$L$4:$M$68,2,FALSE),0)</f>
        <v>0</v>
      </c>
      <c r="BI113" s="87">
        <v>45</v>
      </c>
      <c r="BJ113" s="88">
        <v>45</v>
      </c>
      <c r="BK113" s="88">
        <v>103</v>
      </c>
      <c r="BM113" s="24" t="e">
        <f>IF(#REF!=0,0,1)</f>
        <v>#REF!</v>
      </c>
    </row>
    <row r="114" spans="2:65" ht="15.9" customHeight="1" x14ac:dyDescent="0.3">
      <c r="B114" s="66" t="s">
        <v>49</v>
      </c>
      <c r="C114" s="67">
        <f>C113+1</f>
        <v>105</v>
      </c>
      <c r="D114" s="114">
        <f>IF(BK114=0," ",BK114-C114)</f>
        <v>-1</v>
      </c>
      <c r="E114" s="65">
        <f>LARGE((N114,P114,R114,T114,V114,X114,Z114,AB114,AD114,AF114,AH114,AJ114,AL114,AN114,AP114,AR114,AT114,AV114,AX114,AZ114,BB114,BD114,BF114),1)+LARGE((N114,P114,R114,T114,V114,X114,Z114,AB114,AD114,AF114,AH114,AJ114,AL114,AN114,AP114,AR114,AT114,AV114,AX114,AZ114,BB114,BD114,BF114),2)+LARGE((N114,P114,R114,T114,V114,X114,Z114,AB114,AD114,AF114,AH114,AJ114,AL114,AN114,AP114,AR114,AT114,AV114,AX114,AZ114,BB114,BD114,BF114),3)+LARGE((N114,P114,R114,T114,V114,X114,Z114,AB114,AD114,AF114,AH114,AJ114,AL114,AN114,AP114,AR114,AT114,AV114,AX114,AZ114,BB114,BD114,BF114),4)+LARGE((N114,P114,R114,T114,V114,X114,Z114,AB114,AD114,AF114,AH114,AJ114,AL114,AN114,AP114,AR114,AT114,AV114,AX114,AZ114,BB114,BD114,BF114),5)+LARGE((N114,P114,R114,T114,V114,X114,Z114,AB114,AD114,AF114,AH114,AJ114,AL114,AN114,AP114,AR114,AT114,AV114,AX114,AZ114,BB114,BD114,BF114),6)+LARGE((N114,P114,R114,T114,V114,X114,Z114,AB114,AD114,AF114,AH114,AJ114,AL114,AN114,AP114,AR114,AT114,AV114,AX114,AZ114,BB114,BD114,BF114),7)+LARGE((N114,P114,R114,T114,V114,X114,Z114,AB114,AD114,AF114,AH114,AJ114,AL114,AN114,AP114,AR114,AT114,AV114,AX114,AZ114,BB114,BD114,BF114),8)</f>
        <v>45</v>
      </c>
      <c r="F114" s="74">
        <f>E114-BI114</f>
        <v>0</v>
      </c>
      <c r="G114" s="73" t="str">
        <f>IF(SUMIF(M114:BF114,"&lt;0")&lt;&gt;0,SUMIF(M114:BF114,"&lt;0")*(-1)," ")</f>
        <v xml:space="preserve"> </v>
      </c>
      <c r="H114" s="77">
        <f>N114+P114+R114+T114+V114+X114+Z114+AB114+AD114+AF114+AH114+AJ114+AL114+AN114+AP114+AR114+AT114+AV114+AX114+AZ114+BB114+BD114+BF114</f>
        <v>45</v>
      </c>
      <c r="I114" s="74">
        <f>H114-BJ114</f>
        <v>0</v>
      </c>
      <c r="J114" s="78">
        <f>IF(M114=0,0,1)+IF(O114=0,0,1)+IF(Q114=0,0,1)+IF(S114=0,0,1)+IF(U114=0,0,1)+IF(W114=0,0,1)+IF(Y114=0,0,1)+IF(AA114=0,0,1)+IF(AC114=0,0,1)+IF(AE114=0,0,1)+IF(AG114=0,0,1)+IF(AI114=0,0,1)+IF(AK114=0,0,1)+IF(AM114=0,0,1)+IF(AO114=0,0,1)+IF(AQ114=0,0,1)+IF(AU114=0,0,1)+IF(AS114=0,0,1)+IF(AU114=0,0,1)+IF(AW114=0,0,1)+IF(AY114=0,0,1)+IF(BA114=0,0,1)+IF(BC114=0,0,1)+IF(BE114=0,0,1)</f>
        <v>4</v>
      </c>
      <c r="K114" s="80">
        <f>IF(J114=0,"-",IF(J114&gt;8,E114/8,E114/J114))</f>
        <v>11.25</v>
      </c>
      <c r="L114" s="81">
        <f>IF(OR(H114=0,J114=0),"-",H114/J114)</f>
        <v>11.25</v>
      </c>
      <c r="M114" s="62"/>
      <c r="N114" s="31">
        <f>IF(M114&gt;0,VLOOKUP(M114,'Начисление очков'!$L$4:$M$68,2,FALSE),0)</f>
        <v>0</v>
      </c>
      <c r="O114" s="36"/>
      <c r="P114" s="28">
        <f>IF(O114&gt;0,VLOOKUP(O114,'Начисление очков'!$G$4:$H$68,2,FALSE),0)</f>
        <v>0</v>
      </c>
      <c r="Q114" s="33"/>
      <c r="R114" s="31">
        <f>VLOOKUP(Q114,'Начисление очков'!$V$4:$W$68,2,FALSE)</f>
        <v>0</v>
      </c>
      <c r="S114" s="36"/>
      <c r="T114" s="28">
        <f>VLOOKUP(S114,'Начисление очков'!$Q$4:$R$68,2,FALSE)</f>
        <v>0</v>
      </c>
      <c r="U114" s="36">
        <v>10</v>
      </c>
      <c r="V114" s="28">
        <f>VLOOKUP(U114,'Начисление очков'!$Q$4:$R$68,2,FALSE)</f>
        <v>27</v>
      </c>
      <c r="W114" s="33"/>
      <c r="X114" s="31">
        <f>VLOOKUP(W114,'Начисление очков'!$V$4:$W$68,2,FALSE)</f>
        <v>0</v>
      </c>
      <c r="Y114" s="36"/>
      <c r="Z114" s="28">
        <f>IF(Y114&gt;0,VLOOKUP(Y114,'Начисление очков'!$G$4:$H$68,2,FALSE),0)</f>
        <v>0</v>
      </c>
      <c r="AA114" s="56"/>
      <c r="AB114" s="57">
        <f>IF(AA114&gt;0,VLOOKUP(AA114,'Начисление очков'!$B$4:$C$68,2,FALSE),0)</f>
        <v>0</v>
      </c>
      <c r="AC114" s="36"/>
      <c r="AD114" s="28">
        <f>IF(AC114&gt;0,VLOOKUP(AC114,'Начисление очков'!$G$4:$H$68,2,FALSE),0)</f>
        <v>0</v>
      </c>
      <c r="AE114" s="33"/>
      <c r="AF114" s="31">
        <f>VLOOKUP(AE114,'Начисление очков'!$V$4:$W$68,2,FALSE)</f>
        <v>0</v>
      </c>
      <c r="AG114" s="52"/>
      <c r="AH114" s="6">
        <f>IF(AG114&gt;0,VLOOKUP(AG114,'Начисление очков'!$B$4:$C$68,2,FALSE),0)</f>
        <v>0</v>
      </c>
      <c r="AI114" s="46"/>
      <c r="AJ114" s="34">
        <f>IF(AI114&gt;0,VLOOKUP(AI114,'Начисление очков'!$B$4:$C$68,2,FALSE),0)</f>
        <v>0</v>
      </c>
      <c r="AK114" s="52"/>
      <c r="AL114" s="28">
        <f>VLOOKUP(AK114,'Начисление очков'!$V$4:$W$68,2,FALSE)</f>
        <v>0</v>
      </c>
      <c r="AM114" s="33"/>
      <c r="AN114" s="31">
        <f>IF(AM114&gt;0,VLOOKUP(AM114,'Начисление очков'!$G$4:$H$68,2,FALSE),0)</f>
        <v>0</v>
      </c>
      <c r="AO114" s="36"/>
      <c r="AP114" s="107">
        <f>VLOOKUP(AO114,'Начисление очков'!$L$4:$M$68,2,FALSE)</f>
        <v>0</v>
      </c>
      <c r="AQ114" s="33">
        <v>40</v>
      </c>
      <c r="AR114" s="31">
        <f>VLOOKUP(AQ114,'Начисление очков'!$G$4:$H$68,2,FALSE)</f>
        <v>3</v>
      </c>
      <c r="AS114" s="36">
        <v>64</v>
      </c>
      <c r="AT114" s="28">
        <f>VLOOKUP(AS114,'Начисление очков'!$L$4:$M$68,2,FALSE)</f>
        <v>1</v>
      </c>
      <c r="AU114" s="99"/>
      <c r="AV114" s="57">
        <f>VLOOKUP(AU114,'Начисление очков'!$Q$4:$R$68,2,FALSE)</f>
        <v>0</v>
      </c>
      <c r="AW114" s="36"/>
      <c r="AX114" s="28">
        <f>VLOOKUP(AW114,'Начисление очков'!$Q$4:$R$68,2,FALSE)</f>
        <v>0</v>
      </c>
      <c r="AY114" s="62"/>
      <c r="AZ114" s="31">
        <f>IF(AY114&gt;0,VLOOKUP(AY114,'Начисление очков'!$Q$4:$R$68,2,FALSE),0)</f>
        <v>0</v>
      </c>
      <c r="BA114" s="52"/>
      <c r="BB114" s="28">
        <f>VLOOKUP(BA114,'Начисление очков'!$L$4:$M$68,2,FALSE)</f>
        <v>0</v>
      </c>
      <c r="BC114" s="46">
        <v>40</v>
      </c>
      <c r="BD114" s="34">
        <f>IF(BC114&gt;0,VLOOKUP(BC114,'Начисление очков'!$B$4:$C$68,2,FALSE),0)</f>
        <v>14</v>
      </c>
      <c r="BE114" s="36"/>
      <c r="BF114" s="28">
        <f>IF(BE114&gt;0,VLOOKUP(BE114,'Начисление очков'!$G$4:$H$68,2,FALSE),0)</f>
        <v>0</v>
      </c>
      <c r="BG114" s="224"/>
      <c r="BH114" s="222">
        <f>IF(BG114&gt;0,VLOOKUP(BG114,'Начисление очков'!$L$4:$M$68,2,FALSE),0)</f>
        <v>0</v>
      </c>
      <c r="BI114" s="87">
        <v>45</v>
      </c>
      <c r="BJ114" s="88">
        <v>45</v>
      </c>
      <c r="BK114" s="88">
        <v>104</v>
      </c>
      <c r="BM114" s="24" t="e">
        <f>IF(#REF!=0,0,1)</f>
        <v>#REF!</v>
      </c>
    </row>
    <row r="115" spans="2:65" ht="15.9" customHeight="1" x14ac:dyDescent="0.3">
      <c r="B115" s="66" t="s">
        <v>180</v>
      </c>
      <c r="C115" s="67">
        <f>C114+1</f>
        <v>106</v>
      </c>
      <c r="D115" s="114">
        <f>IF(BK115=0," ",BK115-C115)</f>
        <v>-1</v>
      </c>
      <c r="E115" s="65">
        <f>LARGE((N115,P115,R115,T115,V115,X115,Z115,AB115,AD115,AF115,AH115,AJ115,AL115,AN115,AP115,AR115,AT115,AV115,AX115,AZ115,BB115,BD115,BF115),1)+LARGE((N115,P115,R115,T115,V115,X115,Z115,AB115,AD115,AF115,AH115,AJ115,AL115,AN115,AP115,AR115,AT115,AV115,AX115,AZ115,BB115,BD115,BF115),2)+LARGE((N115,P115,R115,T115,V115,X115,Z115,AB115,AD115,AF115,AH115,AJ115,AL115,AN115,AP115,AR115,AT115,AV115,AX115,AZ115,BB115,BD115,BF115),3)+LARGE((N115,P115,R115,T115,V115,X115,Z115,AB115,AD115,AF115,AH115,AJ115,AL115,AN115,AP115,AR115,AT115,AV115,AX115,AZ115,BB115,BD115,BF115),4)+LARGE((N115,P115,R115,T115,V115,X115,Z115,AB115,AD115,AF115,AH115,AJ115,AL115,AN115,AP115,AR115,AT115,AV115,AX115,AZ115,BB115,BD115,BF115),5)+LARGE((N115,P115,R115,T115,V115,X115,Z115,AB115,AD115,AF115,AH115,AJ115,AL115,AN115,AP115,AR115,AT115,AV115,AX115,AZ115,BB115,BD115,BF115),6)+LARGE((N115,P115,R115,T115,V115,X115,Z115,AB115,AD115,AF115,AH115,AJ115,AL115,AN115,AP115,AR115,AT115,AV115,AX115,AZ115,BB115,BD115,BF115),7)+LARGE((N115,P115,R115,T115,V115,X115,Z115,AB115,AD115,AF115,AH115,AJ115,AL115,AN115,AP115,AR115,AT115,AV115,AX115,AZ115,BB115,BD115,BF115),8)</f>
        <v>43</v>
      </c>
      <c r="F115" s="74">
        <f>E115-BI115</f>
        <v>0</v>
      </c>
      <c r="G115" s="73" t="str">
        <f>IF(SUMIF(M115:BF115,"&lt;0")&lt;&gt;0,SUMIF(M115:BF115,"&lt;0")*(-1)," ")</f>
        <v xml:space="preserve"> </v>
      </c>
      <c r="H115" s="77">
        <f>N115+P115+R115+T115+V115+X115+Z115+AB115+AD115+AF115+AH115+AJ115+AL115+AN115+AP115+AR115+AT115+AV115+AX115+AZ115+BB115+BD115+BF115</f>
        <v>43</v>
      </c>
      <c r="I115" s="74">
        <f>H115-BJ115</f>
        <v>0</v>
      </c>
      <c r="J115" s="78">
        <f>IF(M115=0,0,1)+IF(O115=0,0,1)+IF(Q115=0,0,1)+IF(S115=0,0,1)+IF(U115=0,0,1)+IF(W115=0,0,1)+IF(Y115=0,0,1)+IF(AA115=0,0,1)+IF(AC115=0,0,1)+IF(AE115=0,0,1)+IF(AG115=0,0,1)+IF(AI115=0,0,1)+IF(AK115=0,0,1)+IF(AM115=0,0,1)+IF(AO115=0,0,1)+IF(AQ115=0,0,1)+IF(AU115=0,0,1)+IF(AS115=0,0,1)+IF(AU115=0,0,1)+IF(AW115=0,0,1)+IF(AY115=0,0,1)+IF(BA115=0,0,1)+IF(BC115=0,0,1)+IF(BE115=0,0,1)</f>
        <v>3</v>
      </c>
      <c r="K115" s="80">
        <f>IF(J115=0,"-",IF(J115&gt;8,E115/8,E115/J115))</f>
        <v>14.333333333333334</v>
      </c>
      <c r="L115" s="81">
        <f>IF(OR(H115=0,J115=0),"-",H115/J115)</f>
        <v>14.333333333333334</v>
      </c>
      <c r="M115" s="46"/>
      <c r="N115" s="31">
        <f>IF(M115&gt;0,VLOOKUP(M115,'Начисление очков'!$L$4:$M$68,2,FALSE),0)</f>
        <v>0</v>
      </c>
      <c r="O115" s="35"/>
      <c r="P115" s="28">
        <f>IF(O115&gt;0,VLOOKUP(O115,'Начисление очков'!$G$4:$H$68,2,FALSE),0)</f>
        <v>0</v>
      </c>
      <c r="Q115" s="34"/>
      <c r="R115" s="31">
        <f>VLOOKUP(Q115,'Начисление очков'!$V$4:$W$68,2,FALSE)</f>
        <v>0</v>
      </c>
      <c r="S115" s="35"/>
      <c r="T115" s="28">
        <f>VLOOKUP(S115,'Начисление очков'!$Q$4:$R$68,2,FALSE)</f>
        <v>0</v>
      </c>
      <c r="U115" s="35"/>
      <c r="V115" s="28">
        <f>VLOOKUP(U115,'Начисление очков'!$Q$4:$R$68,2,FALSE)</f>
        <v>0</v>
      </c>
      <c r="W115" s="34"/>
      <c r="X115" s="31">
        <f>VLOOKUP(W115,'Начисление очков'!$V$4:$W$68,2,FALSE)</f>
        <v>0</v>
      </c>
      <c r="Y115" s="35"/>
      <c r="Z115" s="28">
        <f>IF(Y115&gt;0,VLOOKUP(Y115,'Начисление очков'!$G$4:$H$68,2,FALSE),0)</f>
        <v>0</v>
      </c>
      <c r="AA115" s="56"/>
      <c r="AB115" s="57">
        <f>IF(AA115&gt;0,VLOOKUP(AA115,'Начисление очков'!$B$4:$C$68,2,FALSE),0)</f>
        <v>0</v>
      </c>
      <c r="AC115" s="35"/>
      <c r="AD115" s="28">
        <f>IF(AC115&gt;0,VLOOKUP(AC115,'Начисление очков'!$G$4:$H$68,2,FALSE),0)</f>
        <v>0</v>
      </c>
      <c r="AE115" s="34">
        <v>32</v>
      </c>
      <c r="AF115" s="31">
        <f>VLOOKUP(AE115,'Начисление очков'!$V$4:$W$68,2,FALSE)</f>
        <v>2</v>
      </c>
      <c r="AG115" s="6">
        <v>24</v>
      </c>
      <c r="AH115" s="6">
        <f>IF(AG115&gt;0,VLOOKUP(AG115,'Начисление очков'!$B$4:$C$68,2,FALSE),0)</f>
        <v>35</v>
      </c>
      <c r="AI115" s="46"/>
      <c r="AJ115" s="34">
        <f>IF(AI115&gt;0,VLOOKUP(AI115,'Начисление очков'!$B$4:$C$68,2,FALSE),0)</f>
        <v>0</v>
      </c>
      <c r="AK115" s="6">
        <v>19</v>
      </c>
      <c r="AL115" s="28">
        <f>VLOOKUP(AK115,'Начисление очков'!$V$4:$W$68,2,FALSE)</f>
        <v>6</v>
      </c>
      <c r="AM115" s="34"/>
      <c r="AN115" s="31">
        <f>IF(AM115&gt;0,VLOOKUP(AM115,'Начисление очков'!$G$4:$H$68,2,FALSE),0)</f>
        <v>0</v>
      </c>
      <c r="AO115" s="35"/>
      <c r="AP115" s="107">
        <f>VLOOKUP(AO115,'Начисление очков'!$L$4:$M$68,2,FALSE)</f>
        <v>0</v>
      </c>
      <c r="AQ115" s="34"/>
      <c r="AR115" s="31">
        <f>VLOOKUP(AQ115,'Начисление очков'!$G$4:$H$68,2,FALSE)</f>
        <v>0</v>
      </c>
      <c r="AS115" s="35"/>
      <c r="AT115" s="28">
        <f>VLOOKUP(AS115,'Начисление очков'!$L$4:$M$68,2,FALSE)</f>
        <v>0</v>
      </c>
      <c r="AU115" s="56"/>
      <c r="AV115" s="57">
        <f>VLOOKUP(AU115,'Начисление очков'!$Q$4:$R$68,2,FALSE)</f>
        <v>0</v>
      </c>
      <c r="AW115" s="35"/>
      <c r="AX115" s="28">
        <f>VLOOKUP(AW115,'Начисление очков'!$Q$4:$R$68,2,FALSE)</f>
        <v>0</v>
      </c>
      <c r="AY115" s="46"/>
      <c r="AZ115" s="31">
        <f>IF(AY115&gt;0,VLOOKUP(AY115,'Начисление очков'!$Q$4:$R$68,2,FALSE),0)</f>
        <v>0</v>
      </c>
      <c r="BA115" s="6"/>
      <c r="BB115" s="28">
        <f>VLOOKUP(BA115,'Начисление очков'!$L$4:$M$68,2,FALSE)</f>
        <v>0</v>
      </c>
      <c r="BC115" s="46"/>
      <c r="BD115" s="34">
        <f>IF(BC115&gt;0,VLOOKUP(BC115,'Начисление очков'!$B$4:$C$68,2,FALSE),0)</f>
        <v>0</v>
      </c>
      <c r="BE115" s="35"/>
      <c r="BF115" s="28">
        <f>IF(BE115&gt;0,VLOOKUP(BE115,'Начисление очков'!$G$4:$H$68,2,FALSE),0)</f>
        <v>0</v>
      </c>
      <c r="BG115" s="223"/>
      <c r="BH115" s="222">
        <f>IF(BG115&gt;0,VLOOKUP(BG115,'Начисление очков'!$L$4:$M$68,2,FALSE),0)</f>
        <v>0</v>
      </c>
      <c r="BI115" s="87">
        <v>43</v>
      </c>
      <c r="BJ115" s="88">
        <v>43</v>
      </c>
      <c r="BK115" s="88">
        <v>105</v>
      </c>
      <c r="BM115" s="24" t="e">
        <f>IF(#REF!=0,0,1)</f>
        <v>#REF!</v>
      </c>
    </row>
    <row r="116" spans="2:65" ht="15.9" customHeight="1" x14ac:dyDescent="0.3">
      <c r="B116" s="66" t="s">
        <v>220</v>
      </c>
      <c r="C116" s="67">
        <f>C115+1</f>
        <v>107</v>
      </c>
      <c r="D116" s="114">
        <f>IF(BK116=0," ",BK116-C116)</f>
        <v>1</v>
      </c>
      <c r="E116" s="65">
        <f>LARGE((N116,P116,R116,T116,V116,X116,Z116,AB116,AD116,AF116,AH116,AJ116,AL116,AN116,AP116,AR116,AT116,AV116,AX116,AZ116,BB116,BD116,BF116),1)+LARGE((N116,P116,R116,T116,V116,X116,Z116,AB116,AD116,AF116,AH116,AJ116,AL116,AN116,AP116,AR116,AT116,AV116,AX116,AZ116,BB116,BD116,BF116),2)+LARGE((N116,P116,R116,T116,V116,X116,Z116,AB116,AD116,AF116,AH116,AJ116,AL116,AN116,AP116,AR116,AT116,AV116,AX116,AZ116,BB116,BD116,BF116),3)+LARGE((N116,P116,R116,T116,V116,X116,Z116,AB116,AD116,AF116,AH116,AJ116,AL116,AN116,AP116,AR116,AT116,AV116,AX116,AZ116,BB116,BD116,BF116),4)+LARGE((N116,P116,R116,T116,V116,X116,Z116,AB116,AD116,AF116,AH116,AJ116,AL116,AN116,AP116,AR116,AT116,AV116,AX116,AZ116,BB116,BD116,BF116),5)+LARGE((N116,P116,R116,T116,V116,X116,Z116,AB116,AD116,AF116,AH116,AJ116,AL116,AN116,AP116,AR116,AT116,AV116,AX116,AZ116,BB116,BD116,BF116),6)+LARGE((N116,P116,R116,T116,V116,X116,Z116,AB116,AD116,AF116,AH116,AJ116,AL116,AN116,AP116,AR116,AT116,AV116,AX116,AZ116,BB116,BD116,BF116),7)+LARGE((N116,P116,R116,T116,V116,X116,Z116,AB116,AD116,AF116,AH116,AJ116,AL116,AN116,AP116,AR116,AT116,AV116,AX116,AZ116,BB116,BD116,BF116),8)</f>
        <v>41</v>
      </c>
      <c r="F116" s="74">
        <f>E116-BI116</f>
        <v>3</v>
      </c>
      <c r="G116" s="73" t="str">
        <f>IF(SUMIF(M116:BF116,"&lt;0")&lt;&gt;0,SUMIF(M116:BF116,"&lt;0")*(-1)," ")</f>
        <v xml:space="preserve"> </v>
      </c>
      <c r="H116" s="77">
        <f>N116+P116+R116+T116+V116+X116+Z116+AB116+AD116+AF116+AH116+AJ116+AL116+AN116+AP116+AR116+AT116+AV116+AX116+AZ116+BB116+BD116+BF116</f>
        <v>41</v>
      </c>
      <c r="I116" s="74">
        <f>H116-BJ116</f>
        <v>3</v>
      </c>
      <c r="J116" s="78">
        <f>IF(M116=0,0,1)+IF(O116=0,0,1)+IF(Q116=0,0,1)+IF(S116=0,0,1)+IF(U116=0,0,1)+IF(W116=0,0,1)+IF(Y116=0,0,1)+IF(AA116=0,0,1)+IF(AC116=0,0,1)+IF(AE116=0,0,1)+IF(AG116=0,0,1)+IF(AI116=0,0,1)+IF(AK116=0,0,1)+IF(AM116=0,0,1)+IF(AO116=0,0,1)+IF(AQ116=0,0,1)+IF(AU116=0,0,1)+IF(AS116=0,0,1)+IF(AU116=0,0,1)+IF(AW116=0,0,1)+IF(AY116=0,0,1)+IF(BA116=0,0,1)+IF(BC116=0,0,1)+IF(BE116=0,0,1)</f>
        <v>5</v>
      </c>
      <c r="K116" s="80">
        <f>IF(J116=0,"-",IF(J116&gt;8,E116/8,E116/J116))</f>
        <v>8.1999999999999993</v>
      </c>
      <c r="L116" s="81">
        <f>IF(OR(H116=0,J116=0),"-",H116/J116)</f>
        <v>8.1999999999999993</v>
      </c>
      <c r="M116" s="46">
        <v>40</v>
      </c>
      <c r="N116" s="31">
        <f>IF(M116&gt;0,VLOOKUP(M116,'Начисление очков'!$L$4:$M$68,2,FALSE),0)</f>
        <v>3</v>
      </c>
      <c r="O116" s="35">
        <v>36</v>
      </c>
      <c r="P116" s="28">
        <f>IF(O116&gt;0,VLOOKUP(O116,'Начисление очков'!$G$4:$H$68,2,FALSE),0)</f>
        <v>8</v>
      </c>
      <c r="Q116" s="34">
        <v>17</v>
      </c>
      <c r="R116" s="31">
        <f>VLOOKUP(Q116,'Начисление очков'!$V$4:$W$68,2,FALSE)</f>
        <v>7</v>
      </c>
      <c r="S116" s="35">
        <v>14</v>
      </c>
      <c r="T116" s="28">
        <f>VLOOKUP(S116,'Начисление очков'!$Q$4:$R$68,2,FALSE)</f>
        <v>21</v>
      </c>
      <c r="U116" s="35"/>
      <c r="V116" s="28">
        <f>VLOOKUP(U116,'Начисление очков'!$Q$4:$R$68,2,FALSE)</f>
        <v>0</v>
      </c>
      <c r="W116" s="34">
        <v>32</v>
      </c>
      <c r="X116" s="31">
        <f>VLOOKUP(W116,'Начисление очков'!$V$4:$W$68,2,FALSE)</f>
        <v>2</v>
      </c>
      <c r="Y116" s="35"/>
      <c r="Z116" s="28">
        <f>IF(Y116&gt;0,VLOOKUP(Y116,'Начисление очков'!$G$4:$H$68,2,FALSE),0)</f>
        <v>0</v>
      </c>
      <c r="AA116" s="56"/>
      <c r="AB116" s="57">
        <f>IF(AA116&gt;0,VLOOKUP(AA116,'Начисление очков'!$B$4:$C$68,2,FALSE),0)</f>
        <v>0</v>
      </c>
      <c r="AC116" s="35"/>
      <c r="AD116" s="28">
        <f>IF(AC116&gt;0,VLOOKUP(AC116,'Начисление очков'!$G$4:$H$68,2,FALSE),0)</f>
        <v>0</v>
      </c>
      <c r="AE116" s="34"/>
      <c r="AF116" s="31">
        <f>VLOOKUP(AE116,'Начисление очков'!$V$4:$W$68,2,FALSE)</f>
        <v>0</v>
      </c>
      <c r="AG116" s="6"/>
      <c r="AH116" s="6">
        <f>IF(AG116&gt;0,VLOOKUP(AG116,'Начисление очков'!$B$4:$C$68,2,FALSE),0)</f>
        <v>0</v>
      </c>
      <c r="AI116" s="46"/>
      <c r="AJ116" s="34">
        <f>IF(AI116&gt;0,VLOOKUP(AI116,'Начисление очков'!$B$4:$C$68,2,FALSE),0)</f>
        <v>0</v>
      </c>
      <c r="AK116" s="6"/>
      <c r="AL116" s="28">
        <f>VLOOKUP(AK116,'Начисление очков'!$V$4:$W$68,2,FALSE)</f>
        <v>0</v>
      </c>
      <c r="AM116" s="34"/>
      <c r="AN116" s="31">
        <f>IF(AM116&gt;0,VLOOKUP(AM116,'Начисление очков'!$G$4:$H$68,2,FALSE),0)</f>
        <v>0</v>
      </c>
      <c r="AO116" s="35"/>
      <c r="AP116" s="107">
        <f>VLOOKUP(AO116,'Начисление очков'!$L$4:$M$68,2,FALSE)</f>
        <v>0</v>
      </c>
      <c r="AQ116" s="34"/>
      <c r="AR116" s="31">
        <f>VLOOKUP(AQ116,'Начисление очков'!$G$4:$H$68,2,FALSE)</f>
        <v>0</v>
      </c>
      <c r="AS116" s="35"/>
      <c r="AT116" s="28">
        <f>VLOOKUP(AS116,'Начисление очков'!$L$4:$M$68,2,FALSE)</f>
        <v>0</v>
      </c>
      <c r="AU116" s="56"/>
      <c r="AV116" s="57">
        <f>VLOOKUP(AU116,'Начисление очков'!$Q$4:$R$68,2,FALSE)</f>
        <v>0</v>
      </c>
      <c r="AW116" s="35"/>
      <c r="AX116" s="28">
        <f>VLOOKUP(AW116,'Начисление очков'!$Q$4:$R$68,2,FALSE)</f>
        <v>0</v>
      </c>
      <c r="AY116" s="46"/>
      <c r="AZ116" s="31">
        <f>IF(AY116&gt;0,VLOOKUP(AY116,'Начисление очков'!$Q$4:$R$68,2,FALSE),0)</f>
        <v>0</v>
      </c>
      <c r="BA116" s="6"/>
      <c r="BB116" s="28">
        <f>VLOOKUP(BA116,'Начисление очков'!$L$4:$M$68,2,FALSE)</f>
        <v>0</v>
      </c>
      <c r="BC116" s="46"/>
      <c r="BD116" s="34">
        <f>IF(BC116&gt;0,VLOOKUP(BC116,'Начисление очков'!$B$4:$C$68,2,FALSE),0)</f>
        <v>0</v>
      </c>
      <c r="BE116" s="35"/>
      <c r="BF116" s="28">
        <f>IF(BE116&gt;0,VLOOKUP(BE116,'Начисление очков'!$G$4:$H$68,2,FALSE),0)</f>
        <v>0</v>
      </c>
      <c r="BG116" s="223"/>
      <c r="BH116" s="222">
        <f>IF(BG116&gt;0,VLOOKUP(BG116,'Начисление очков'!$L$4:$M$68,2,FALSE),0)</f>
        <v>0</v>
      </c>
      <c r="BI116" s="87">
        <v>38</v>
      </c>
      <c r="BJ116" s="88">
        <v>38</v>
      </c>
      <c r="BK116" s="88">
        <v>108</v>
      </c>
      <c r="BM116" s="24" t="e">
        <f>IF(#REF!=0,0,1)</f>
        <v>#REF!</v>
      </c>
    </row>
    <row r="117" spans="2:65" ht="15.9" customHeight="1" x14ac:dyDescent="0.3">
      <c r="B117" s="66" t="s">
        <v>105</v>
      </c>
      <c r="C117" s="67">
        <f>C116+1</f>
        <v>108</v>
      </c>
      <c r="D117" s="114">
        <f>IF(BK117=0," ",BK117-C117)</f>
        <v>-1</v>
      </c>
      <c r="E117" s="65">
        <f>LARGE((N117,P117,R117,T117,V117,X117,Z117,AB117,AD117,AF117,AH117,AJ117,AL117,AN117,AP117,AR117,AT117,AV117,AX117,AZ117,BB117,BD117,BF117),1)+LARGE((N117,P117,R117,T117,V117,X117,Z117,AB117,AD117,AF117,AH117,AJ117,AL117,AN117,AP117,AR117,AT117,AV117,AX117,AZ117,BB117,BD117,BF117),2)+LARGE((N117,P117,R117,T117,V117,X117,Z117,AB117,AD117,AF117,AH117,AJ117,AL117,AN117,AP117,AR117,AT117,AV117,AX117,AZ117,BB117,BD117,BF117),3)+LARGE((N117,P117,R117,T117,V117,X117,Z117,AB117,AD117,AF117,AH117,AJ117,AL117,AN117,AP117,AR117,AT117,AV117,AX117,AZ117,BB117,BD117,BF117),4)+LARGE((N117,P117,R117,T117,V117,X117,Z117,AB117,AD117,AF117,AH117,AJ117,AL117,AN117,AP117,AR117,AT117,AV117,AX117,AZ117,BB117,BD117,BF117),5)+LARGE((N117,P117,R117,T117,V117,X117,Z117,AB117,AD117,AF117,AH117,AJ117,AL117,AN117,AP117,AR117,AT117,AV117,AX117,AZ117,BB117,BD117,BF117),6)+LARGE((N117,P117,R117,T117,V117,X117,Z117,AB117,AD117,AF117,AH117,AJ117,AL117,AN117,AP117,AR117,AT117,AV117,AX117,AZ117,BB117,BD117,BF117),7)+LARGE((N117,P117,R117,T117,V117,X117,Z117,AB117,AD117,AF117,AH117,AJ117,AL117,AN117,AP117,AR117,AT117,AV117,AX117,AZ117,BB117,BD117,BF117),8)</f>
        <v>39</v>
      </c>
      <c r="F117" s="74">
        <f>E117-BI117</f>
        <v>0</v>
      </c>
      <c r="G117" s="73" t="str">
        <f>IF(SUMIF(M117:BF117,"&lt;0")&lt;&gt;0,SUMIF(M117:BF117,"&lt;0")*(-1)," ")</f>
        <v xml:space="preserve"> </v>
      </c>
      <c r="H117" s="77">
        <f>N117+P117+R117+T117+V117+X117+Z117+AB117+AD117+AF117+AH117+AJ117+AL117+AN117+AP117+AR117+AT117+AV117+AX117+AZ117+BB117+BD117+BF117</f>
        <v>39</v>
      </c>
      <c r="I117" s="74">
        <f>H117-BJ117</f>
        <v>0</v>
      </c>
      <c r="J117" s="78">
        <f>IF(M117=0,0,1)+IF(O117=0,0,1)+IF(Q117=0,0,1)+IF(S117=0,0,1)+IF(U117=0,0,1)+IF(W117=0,0,1)+IF(Y117=0,0,1)+IF(AA117=0,0,1)+IF(AC117=0,0,1)+IF(AE117=0,0,1)+IF(AG117=0,0,1)+IF(AI117=0,0,1)+IF(AK117=0,0,1)+IF(AM117=0,0,1)+IF(AO117=0,0,1)+IF(AQ117=0,0,1)+IF(AU117=0,0,1)+IF(AS117=0,0,1)+IF(AU117=0,0,1)+IF(AW117=0,0,1)+IF(AY117=0,0,1)+IF(BA117=0,0,1)+IF(BC117=0,0,1)+IF(BE117=0,0,1)</f>
        <v>5</v>
      </c>
      <c r="K117" s="80">
        <f>IF(J117=0,"-",IF(J117&gt;8,E117/8,E117/J117))</f>
        <v>7.8</v>
      </c>
      <c r="L117" s="81">
        <f>IF(OR(H117=0,J117=0),"-",H117/J117)</f>
        <v>7.8</v>
      </c>
      <c r="M117" s="46"/>
      <c r="N117" s="31">
        <f>IF(M117&gt;0,VLOOKUP(M117,'Начисление очков'!$L$4:$M$68,2,FALSE),0)</f>
        <v>0</v>
      </c>
      <c r="O117" s="35"/>
      <c r="P117" s="28">
        <f>IF(O117&gt;0,VLOOKUP(O117,'Начисление очков'!$G$4:$H$68,2,FALSE),0)</f>
        <v>0</v>
      </c>
      <c r="Q117" s="34"/>
      <c r="R117" s="31">
        <f>VLOOKUP(Q117,'Начисление очков'!$V$4:$W$68,2,FALSE)</f>
        <v>0</v>
      </c>
      <c r="S117" s="35"/>
      <c r="T117" s="28">
        <f>VLOOKUP(S117,'Начисление очков'!$Q$4:$R$68,2,FALSE)</f>
        <v>0</v>
      </c>
      <c r="U117" s="35"/>
      <c r="V117" s="28">
        <f>VLOOKUP(U117,'Начисление очков'!$Q$4:$R$68,2,FALSE)</f>
        <v>0</v>
      </c>
      <c r="W117" s="34"/>
      <c r="X117" s="31">
        <f>VLOOKUP(W117,'Начисление очков'!$V$4:$W$68,2,FALSE)</f>
        <v>0</v>
      </c>
      <c r="Y117" s="35">
        <v>32</v>
      </c>
      <c r="Z117" s="28">
        <f>IF(Y117&gt;0,VLOOKUP(Y117,'Начисление очков'!$G$4:$H$68,2,FALSE),0)</f>
        <v>18</v>
      </c>
      <c r="AA117" s="56"/>
      <c r="AB117" s="57">
        <f>IF(AA117&gt;0,VLOOKUP(AA117,'Начисление очков'!$B$4:$C$68,2,FALSE),0)</f>
        <v>0</v>
      </c>
      <c r="AC117" s="35"/>
      <c r="AD117" s="28">
        <f>IF(AC117&gt;0,VLOOKUP(AC117,'Начисление очков'!$G$4:$H$68,2,FALSE),0)</f>
        <v>0</v>
      </c>
      <c r="AE117" s="34">
        <v>8</v>
      </c>
      <c r="AF117" s="31">
        <f>VLOOKUP(AE117,'Начисление очков'!$V$4:$W$68,2,FALSE)</f>
        <v>12</v>
      </c>
      <c r="AG117" s="6"/>
      <c r="AH117" s="6">
        <f>IF(AG117&gt;0,VLOOKUP(AG117,'Начисление очков'!$B$4:$C$68,2,FALSE),0)</f>
        <v>0</v>
      </c>
      <c r="AI117" s="46"/>
      <c r="AJ117" s="34">
        <f>IF(AI117&gt;0,VLOOKUP(AI117,'Начисление очков'!$B$4:$C$68,2,FALSE),0)</f>
        <v>0</v>
      </c>
      <c r="AK117" s="6"/>
      <c r="AL117" s="28">
        <f>VLOOKUP(AK117,'Начисление очков'!$V$4:$W$68,2,FALSE)</f>
        <v>0</v>
      </c>
      <c r="AM117" s="34"/>
      <c r="AN117" s="31">
        <f>IF(AM117&gt;0,VLOOKUP(AM117,'Начисление очков'!$G$4:$H$68,2,FALSE),0)</f>
        <v>0</v>
      </c>
      <c r="AO117" s="35"/>
      <c r="AP117" s="107">
        <f>VLOOKUP(AO117,'Начисление очков'!$L$4:$M$68,2,FALSE)</f>
        <v>0</v>
      </c>
      <c r="AQ117" s="34"/>
      <c r="AR117" s="31">
        <f>VLOOKUP(AQ117,'Начисление очков'!$G$4:$H$68,2,FALSE)</f>
        <v>0</v>
      </c>
      <c r="AS117" s="35">
        <v>64</v>
      </c>
      <c r="AT117" s="28">
        <f>VLOOKUP(AS117,'Начисление очков'!$L$4:$M$68,2,FALSE)</f>
        <v>1</v>
      </c>
      <c r="AU117" s="56">
        <v>24</v>
      </c>
      <c r="AV117" s="57">
        <f>VLOOKUP(AU117,'Начисление очков'!$Q$4:$R$68,2,FALSE)</f>
        <v>8</v>
      </c>
      <c r="AW117" s="35"/>
      <c r="AX117" s="28">
        <f>VLOOKUP(AW117,'Начисление очков'!$Q$4:$R$68,2,FALSE)</f>
        <v>0</v>
      </c>
      <c r="AY117" s="46"/>
      <c r="AZ117" s="31">
        <f>IF(AY117&gt;0,VLOOKUP(AY117,'Начисление очков'!$Q$4:$R$68,2,FALSE),0)</f>
        <v>0</v>
      </c>
      <c r="BA117" s="6"/>
      <c r="BB117" s="28">
        <f>VLOOKUP(BA117,'Начисление очков'!$L$4:$M$68,2,FALSE)</f>
        <v>0</v>
      </c>
      <c r="BC117" s="46"/>
      <c r="BD117" s="34">
        <f>IF(BC117&gt;0,VLOOKUP(BC117,'Начисление очков'!$B$4:$C$68,2,FALSE),0)</f>
        <v>0</v>
      </c>
      <c r="BE117" s="35"/>
      <c r="BF117" s="28">
        <f>IF(BE117&gt;0,VLOOKUP(BE117,'Начисление очков'!$G$4:$H$68,2,FALSE),0)</f>
        <v>0</v>
      </c>
      <c r="BG117" s="223"/>
      <c r="BH117" s="222">
        <f>IF(BG117&gt;0,VLOOKUP(BG117,'Начисление очков'!$L$4:$M$68,2,FALSE),0)</f>
        <v>0</v>
      </c>
      <c r="BI117" s="87">
        <v>39</v>
      </c>
      <c r="BJ117" s="88">
        <v>39</v>
      </c>
      <c r="BK117" s="88">
        <v>107</v>
      </c>
      <c r="BM117" s="24" t="e">
        <f>IF(#REF!=0,0,1)</f>
        <v>#REF!</v>
      </c>
    </row>
    <row r="118" spans="2:65" ht="15.9" customHeight="1" x14ac:dyDescent="0.3">
      <c r="B118" s="66" t="s">
        <v>50</v>
      </c>
      <c r="C118" s="67">
        <f>C117+1</f>
        <v>109</v>
      </c>
      <c r="D118" s="114">
        <f>IF(BK118=0," ",BK118-C118)</f>
        <v>-3</v>
      </c>
      <c r="E118" s="65">
        <f>LARGE((N118,P118,R118,T118,V118,X118,Z118,AB118,AD118,AF118,AH118,AJ118,AL118,AN118,AP118,AR118,AT118,AV118,AX118,AZ118,BB118,BD118,BF118),1)+LARGE((N118,P118,R118,T118,V118,X118,Z118,AB118,AD118,AF118,AH118,AJ118,AL118,AN118,AP118,AR118,AT118,AV118,AX118,AZ118,BB118,BD118,BF118),2)+LARGE((N118,P118,R118,T118,V118,X118,Z118,AB118,AD118,AF118,AH118,AJ118,AL118,AN118,AP118,AR118,AT118,AV118,AX118,AZ118,BB118,BD118,BF118),3)+LARGE((N118,P118,R118,T118,V118,X118,Z118,AB118,AD118,AF118,AH118,AJ118,AL118,AN118,AP118,AR118,AT118,AV118,AX118,AZ118,BB118,BD118,BF118),4)+LARGE((N118,P118,R118,T118,V118,X118,Z118,AB118,AD118,AF118,AH118,AJ118,AL118,AN118,AP118,AR118,AT118,AV118,AX118,AZ118,BB118,BD118,BF118),5)+LARGE((N118,P118,R118,T118,V118,X118,Z118,AB118,AD118,AF118,AH118,AJ118,AL118,AN118,AP118,AR118,AT118,AV118,AX118,AZ118,BB118,BD118,BF118),6)+LARGE((N118,P118,R118,T118,V118,X118,Z118,AB118,AD118,AF118,AH118,AJ118,AL118,AN118,AP118,AR118,AT118,AV118,AX118,AZ118,BB118,BD118,BF118),7)+LARGE((N118,P118,R118,T118,V118,X118,Z118,AB118,AD118,AF118,AH118,AJ118,AL118,AN118,AP118,AR118,AT118,AV118,AX118,AZ118,BB118,BD118,BF118),8)</f>
        <v>38</v>
      </c>
      <c r="F118" s="74">
        <f>E118-BI118</f>
        <v>-2</v>
      </c>
      <c r="G118" s="73" t="str">
        <f>IF(SUMIF(M118:BF118,"&lt;0")&lt;&gt;0,SUMIF(M118:BF118,"&lt;0")*(-1)," ")</f>
        <v xml:space="preserve"> </v>
      </c>
      <c r="H118" s="77">
        <f>N118+P118+R118+T118+V118+X118+Z118+AB118+AD118+AF118+AH118+AJ118+AL118+AN118+AP118+AR118+AT118+AV118+AX118+AZ118+BB118+BD118+BF118</f>
        <v>38</v>
      </c>
      <c r="I118" s="74">
        <f>H118-BJ118</f>
        <v>-2</v>
      </c>
      <c r="J118" s="78">
        <f>IF(M118=0,0,1)+IF(O118=0,0,1)+IF(Q118=0,0,1)+IF(S118=0,0,1)+IF(U118=0,0,1)+IF(W118=0,0,1)+IF(Y118=0,0,1)+IF(AA118=0,0,1)+IF(AC118=0,0,1)+IF(AE118=0,0,1)+IF(AG118=0,0,1)+IF(AI118=0,0,1)+IF(AK118=0,0,1)+IF(AM118=0,0,1)+IF(AO118=0,0,1)+IF(AQ118=0,0,1)+IF(AU118=0,0,1)+IF(AS118=0,0,1)+IF(AU118=0,0,1)+IF(AW118=0,0,1)+IF(AY118=0,0,1)+IF(BA118=0,0,1)+IF(BC118=0,0,1)+IF(BE118=0,0,1)</f>
        <v>6</v>
      </c>
      <c r="K118" s="80">
        <f>IF(J118=0,"-",IF(J118&gt;8,E118/8,E118/J118))</f>
        <v>6.333333333333333</v>
      </c>
      <c r="L118" s="81">
        <f>IF(OR(H118=0,J118=0),"-",H118/J118)</f>
        <v>6.333333333333333</v>
      </c>
      <c r="M118" s="62"/>
      <c r="N118" s="31">
        <f>IF(M118&gt;0,VLOOKUP(M118,'Начисление очков'!$L$4:$M$68,2,FALSE),0)</f>
        <v>0</v>
      </c>
      <c r="O118" s="36"/>
      <c r="P118" s="28">
        <f>IF(O118&gt;0,VLOOKUP(O118,'Начисление очков'!$G$4:$H$68,2,FALSE),0)</f>
        <v>0</v>
      </c>
      <c r="Q118" s="33"/>
      <c r="R118" s="31">
        <f>VLOOKUP(Q118,'Начисление очков'!$V$4:$W$68,2,FALSE)</f>
        <v>0</v>
      </c>
      <c r="S118" s="36"/>
      <c r="T118" s="28">
        <f>VLOOKUP(S118,'Начисление очков'!$Q$4:$R$68,2,FALSE)</f>
        <v>0</v>
      </c>
      <c r="U118" s="36"/>
      <c r="V118" s="28">
        <f>VLOOKUP(U118,'Начисление очков'!$Q$4:$R$68,2,FALSE)</f>
        <v>0</v>
      </c>
      <c r="W118" s="33"/>
      <c r="X118" s="31">
        <f>VLOOKUP(W118,'Начисление очков'!$V$4:$W$68,2,FALSE)</f>
        <v>0</v>
      </c>
      <c r="Y118" s="36"/>
      <c r="Z118" s="28">
        <f>IF(Y118&gt;0,VLOOKUP(Y118,'Начисление очков'!$G$4:$H$68,2,FALSE),0)</f>
        <v>0</v>
      </c>
      <c r="AA118" s="56">
        <v>48</v>
      </c>
      <c r="AB118" s="57">
        <f>IF(AA118&gt;0,VLOOKUP(AA118,'Начисление очков'!$B$4:$C$68,2,FALSE),0)</f>
        <v>10</v>
      </c>
      <c r="AC118" s="36">
        <v>64</v>
      </c>
      <c r="AD118" s="28">
        <f>IF(AC118&gt;0,VLOOKUP(AC118,'Начисление очков'!$G$4:$H$68,2,FALSE),0)</f>
        <v>1</v>
      </c>
      <c r="AE118" s="33"/>
      <c r="AF118" s="31">
        <f>VLOOKUP(AE118,'Начисление очков'!$V$4:$W$68,2,FALSE)</f>
        <v>0</v>
      </c>
      <c r="AG118" s="52"/>
      <c r="AH118" s="6">
        <f>IF(AG118&gt;0,VLOOKUP(AG118,'Начисление очков'!$B$4:$C$68,2,FALSE),0)</f>
        <v>0</v>
      </c>
      <c r="AI118" s="46">
        <v>60</v>
      </c>
      <c r="AJ118" s="34">
        <f>IF(AI118&gt;0,VLOOKUP(AI118,'Начисление очков'!$B$4:$C$68,2,FALSE),0)</f>
        <v>4</v>
      </c>
      <c r="AK118" s="52">
        <v>22</v>
      </c>
      <c r="AL118" s="28">
        <f>VLOOKUP(AK118,'Начисление очков'!$V$4:$W$68,2,FALSE)</f>
        <v>4</v>
      </c>
      <c r="AM118" s="33"/>
      <c r="AN118" s="31">
        <f>IF(AM118&gt;0,VLOOKUP(AM118,'Начисление очков'!$G$4:$H$68,2,FALSE),0)</f>
        <v>0</v>
      </c>
      <c r="AO118" s="36"/>
      <c r="AP118" s="107">
        <f>VLOOKUP(AO118,'Начисление очков'!$L$4:$M$68,2,FALSE)</f>
        <v>0</v>
      </c>
      <c r="AQ118" s="33">
        <v>32</v>
      </c>
      <c r="AR118" s="31">
        <f>VLOOKUP(AQ118,'Начисление очков'!$G$4:$H$68,2,FALSE)</f>
        <v>18</v>
      </c>
      <c r="AS118" s="36"/>
      <c r="AT118" s="28">
        <f>VLOOKUP(AS118,'Начисление очков'!$L$4:$M$68,2,FALSE)</f>
        <v>0</v>
      </c>
      <c r="AU118" s="99"/>
      <c r="AV118" s="57">
        <f>VLOOKUP(AU118,'Начисление очков'!$Q$4:$R$68,2,FALSE)</f>
        <v>0</v>
      </c>
      <c r="AW118" s="36"/>
      <c r="AX118" s="28">
        <f>VLOOKUP(AW118,'Начисление очков'!$Q$4:$R$68,2,FALSE)</f>
        <v>0</v>
      </c>
      <c r="AY118" s="62">
        <v>52</v>
      </c>
      <c r="AZ118" s="31">
        <f>IF(AY118&gt;0,VLOOKUP(AY118,'Начисление очков'!$Q$4:$R$68,2,FALSE),0)</f>
        <v>1</v>
      </c>
      <c r="BA118" s="52"/>
      <c r="BB118" s="28">
        <f>VLOOKUP(BA118,'Начисление очков'!$L$4:$M$68,2,FALSE)</f>
        <v>0</v>
      </c>
      <c r="BC118" s="46"/>
      <c r="BD118" s="34">
        <f>IF(BC118&gt;0,VLOOKUP(BC118,'Начисление очков'!$B$4:$C$68,2,FALSE),0)</f>
        <v>0</v>
      </c>
      <c r="BE118" s="36"/>
      <c r="BF118" s="28">
        <f>IF(BE118&gt;0,VLOOKUP(BE118,'Начисление очков'!$G$4:$H$68,2,FALSE),0)</f>
        <v>0</v>
      </c>
      <c r="BG118" s="224">
        <v>48</v>
      </c>
      <c r="BH118" s="222">
        <f>IF(BG118&gt;0,VLOOKUP(BG118,'Начисление очков'!$L$4:$M$68,2,FALSE),0)</f>
        <v>2</v>
      </c>
      <c r="BI118" s="87">
        <v>40</v>
      </c>
      <c r="BJ118" s="88">
        <v>40</v>
      </c>
      <c r="BK118" s="88">
        <v>106</v>
      </c>
      <c r="BM118" s="24" t="e">
        <f>IF(#REF!=0,0,1)</f>
        <v>#REF!</v>
      </c>
    </row>
    <row r="119" spans="2:65" ht="15.9" customHeight="1" x14ac:dyDescent="0.3">
      <c r="B119" s="66" t="s">
        <v>68</v>
      </c>
      <c r="C119" s="67">
        <f>C118+1</f>
        <v>110</v>
      </c>
      <c r="D119" s="114">
        <f>IF(BK119=0," ",BK119-C119)</f>
        <v>-1</v>
      </c>
      <c r="E119" s="65">
        <f>LARGE((N119,P119,R119,T119,V119,X119,Z119,AB119,AD119,AF119,AH119,AJ119,AL119,AN119,AP119,AR119,AT119,AV119,AX119,AZ119,BB119,BD119,BF119),1)+LARGE((N119,P119,R119,T119,V119,X119,Z119,AB119,AD119,AF119,AH119,AJ119,AL119,AN119,AP119,AR119,AT119,AV119,AX119,AZ119,BB119,BD119,BF119),2)+LARGE((N119,P119,R119,T119,V119,X119,Z119,AB119,AD119,AF119,AH119,AJ119,AL119,AN119,AP119,AR119,AT119,AV119,AX119,AZ119,BB119,BD119,BF119),3)+LARGE((N119,P119,R119,T119,V119,X119,Z119,AB119,AD119,AF119,AH119,AJ119,AL119,AN119,AP119,AR119,AT119,AV119,AX119,AZ119,BB119,BD119,BF119),4)+LARGE((N119,P119,R119,T119,V119,X119,Z119,AB119,AD119,AF119,AH119,AJ119,AL119,AN119,AP119,AR119,AT119,AV119,AX119,AZ119,BB119,BD119,BF119),5)+LARGE((N119,P119,R119,T119,V119,X119,Z119,AB119,AD119,AF119,AH119,AJ119,AL119,AN119,AP119,AR119,AT119,AV119,AX119,AZ119,BB119,BD119,BF119),6)+LARGE((N119,P119,R119,T119,V119,X119,Z119,AB119,AD119,AF119,AH119,AJ119,AL119,AN119,AP119,AR119,AT119,AV119,AX119,AZ119,BB119,BD119,BF119),7)+LARGE((N119,P119,R119,T119,V119,X119,Z119,AB119,AD119,AF119,AH119,AJ119,AL119,AN119,AP119,AR119,AT119,AV119,AX119,AZ119,BB119,BD119,BF119),8)</f>
        <v>36</v>
      </c>
      <c r="F119" s="74">
        <f>E119-BI119</f>
        <v>0</v>
      </c>
      <c r="G119" s="73" t="str">
        <f>IF(SUMIF(M119:BF119,"&lt;0")&lt;&gt;0,SUMIF(M119:BF119,"&lt;0")*(-1)," ")</f>
        <v xml:space="preserve"> </v>
      </c>
      <c r="H119" s="77">
        <f>N119+P119+R119+T119+V119+X119+Z119+AB119+AD119+AF119+AH119+AJ119+AL119+AN119+AP119+AR119+AT119+AV119+AX119+AZ119+BB119+BD119+BF119</f>
        <v>36</v>
      </c>
      <c r="I119" s="74">
        <f>H119-BJ119</f>
        <v>0</v>
      </c>
      <c r="J119" s="78">
        <f>IF(M119=0,0,1)+IF(O119=0,0,1)+IF(Q119=0,0,1)+IF(S119=0,0,1)+IF(U119=0,0,1)+IF(W119=0,0,1)+IF(Y119=0,0,1)+IF(AA119=0,0,1)+IF(AC119=0,0,1)+IF(AE119=0,0,1)+IF(AG119=0,0,1)+IF(AI119=0,0,1)+IF(AK119=0,0,1)+IF(AM119=0,0,1)+IF(AO119=0,0,1)+IF(AQ119=0,0,1)+IF(AU119=0,0,1)+IF(AS119=0,0,1)+IF(AU119=0,0,1)+IF(AW119=0,0,1)+IF(AY119=0,0,1)+IF(BA119=0,0,1)+IF(BC119=0,0,1)+IF(BE119=0,0,1)</f>
        <v>4</v>
      </c>
      <c r="K119" s="80">
        <f>IF(J119=0,"-",IF(J119&gt;8,E119/8,E119/J119))</f>
        <v>9</v>
      </c>
      <c r="L119" s="81">
        <f>IF(OR(H119=0,J119=0),"-",H119/J119)</f>
        <v>9</v>
      </c>
      <c r="M119" s="46"/>
      <c r="N119" s="31">
        <f>IF(M119&gt;0,VLOOKUP(M119,'Начисление очков'!$L$4:$M$68,2,FALSE),0)</f>
        <v>0</v>
      </c>
      <c r="O119" s="35"/>
      <c r="P119" s="28">
        <f>IF(O119&gt;0,VLOOKUP(O119,'Начисление очков'!$G$4:$H$68,2,FALSE),0)</f>
        <v>0</v>
      </c>
      <c r="Q119" s="34"/>
      <c r="R119" s="31">
        <f>VLOOKUP(Q119,'Начисление очков'!$V$4:$W$68,2,FALSE)</f>
        <v>0</v>
      </c>
      <c r="S119" s="35"/>
      <c r="T119" s="28">
        <f>VLOOKUP(S119,'Начисление очков'!$Q$4:$R$68,2,FALSE)</f>
        <v>0</v>
      </c>
      <c r="U119" s="35"/>
      <c r="V119" s="28">
        <f>VLOOKUP(U119,'Начисление очков'!$Q$4:$R$68,2,FALSE)</f>
        <v>0</v>
      </c>
      <c r="W119" s="34"/>
      <c r="X119" s="31">
        <f>VLOOKUP(W119,'Начисление очков'!$V$4:$W$68,2,FALSE)</f>
        <v>0</v>
      </c>
      <c r="Y119" s="35"/>
      <c r="Z119" s="28">
        <f>IF(Y119&gt;0,VLOOKUP(Y119,'Начисление очков'!$G$4:$H$68,2,FALSE),0)</f>
        <v>0</v>
      </c>
      <c r="AA119" s="56"/>
      <c r="AB119" s="57">
        <f>IF(AA119&gt;0,VLOOKUP(AA119,'Начисление очков'!$B$4:$C$68,2,FALSE),0)</f>
        <v>0</v>
      </c>
      <c r="AC119" s="35"/>
      <c r="AD119" s="28">
        <f>IF(AC119&gt;0,VLOOKUP(AC119,'Начисление очков'!$G$4:$H$68,2,FALSE),0)</f>
        <v>0</v>
      </c>
      <c r="AE119" s="34">
        <v>16</v>
      </c>
      <c r="AF119" s="31">
        <f>VLOOKUP(AE119,'Начисление очков'!$V$4:$W$68,2,FALSE)</f>
        <v>7</v>
      </c>
      <c r="AG119" s="6"/>
      <c r="AH119" s="6">
        <f>IF(AG119&gt;0,VLOOKUP(AG119,'Начисление очков'!$B$4:$C$68,2,FALSE),0)</f>
        <v>0</v>
      </c>
      <c r="AI119" s="46">
        <v>48</v>
      </c>
      <c r="AJ119" s="34">
        <f>IF(AI119&gt;0,VLOOKUP(AI119,'Начисление очков'!$B$4:$C$68,2,FALSE),0)</f>
        <v>10</v>
      </c>
      <c r="AK119" s="6">
        <v>26</v>
      </c>
      <c r="AL119" s="28">
        <f>VLOOKUP(AK119,'Начисление очков'!$V$4:$W$68,2,FALSE)</f>
        <v>2</v>
      </c>
      <c r="AM119" s="34"/>
      <c r="AN119" s="31">
        <f>IF(AM119&gt;0,VLOOKUP(AM119,'Начисление очков'!$G$4:$H$68,2,FALSE),0)</f>
        <v>0</v>
      </c>
      <c r="AO119" s="35"/>
      <c r="AP119" s="107">
        <f>VLOOKUP(AO119,'Начисление очков'!$L$4:$M$68,2,FALSE)</f>
        <v>0</v>
      </c>
      <c r="AQ119" s="34"/>
      <c r="AR119" s="31">
        <f>VLOOKUP(AQ119,'Начисление очков'!$G$4:$H$68,2,FALSE)</f>
        <v>0</v>
      </c>
      <c r="AS119" s="35"/>
      <c r="AT119" s="28">
        <f>VLOOKUP(AS119,'Начисление очков'!$L$4:$M$68,2,FALSE)</f>
        <v>0</v>
      </c>
      <c r="AU119" s="56"/>
      <c r="AV119" s="57">
        <f>VLOOKUP(AU119,'Начисление очков'!$Q$4:$R$68,2,FALSE)</f>
        <v>0</v>
      </c>
      <c r="AW119" s="35"/>
      <c r="AX119" s="28">
        <f>VLOOKUP(AW119,'Начисление очков'!$Q$4:$R$68,2,FALSE)</f>
        <v>0</v>
      </c>
      <c r="AY119" s="46"/>
      <c r="AZ119" s="31">
        <f>IF(AY119&gt;0,VLOOKUP(AY119,'Начисление очков'!$Q$4:$R$68,2,FALSE),0)</f>
        <v>0</v>
      </c>
      <c r="BA119" s="6"/>
      <c r="BB119" s="28">
        <f>VLOOKUP(BA119,'Начисление очков'!$L$4:$M$68,2,FALSE)</f>
        <v>0</v>
      </c>
      <c r="BC119" s="46">
        <v>38</v>
      </c>
      <c r="BD119" s="34">
        <f>IF(BC119&gt;0,VLOOKUP(BC119,'Начисление очков'!$B$4:$C$68,2,FALSE),0)</f>
        <v>17</v>
      </c>
      <c r="BE119" s="35"/>
      <c r="BF119" s="28">
        <f>IF(BE119&gt;0,VLOOKUP(BE119,'Начисление очков'!$G$4:$H$68,2,FALSE),0)</f>
        <v>0</v>
      </c>
      <c r="BG119" s="223"/>
      <c r="BH119" s="222">
        <f>IF(BG119&gt;0,VLOOKUP(BG119,'Начисление очков'!$L$4:$M$68,2,FALSE),0)</f>
        <v>0</v>
      </c>
      <c r="BI119" s="87">
        <v>36</v>
      </c>
      <c r="BJ119" s="88">
        <v>36</v>
      </c>
      <c r="BK119" s="88">
        <v>109</v>
      </c>
      <c r="BM119" s="24" t="e">
        <f>IF(#REF!=0,0,1)</f>
        <v>#REF!</v>
      </c>
    </row>
    <row r="120" spans="2:65" ht="15.9" customHeight="1" x14ac:dyDescent="0.3">
      <c r="B120" s="66" t="s">
        <v>124</v>
      </c>
      <c r="C120" s="67">
        <f>C119+1</f>
        <v>111</v>
      </c>
      <c r="D120" s="114">
        <f>IF(BK120=0," ",BK120-C120)</f>
        <v>-1</v>
      </c>
      <c r="E120" s="65">
        <f>LARGE((N120,P120,R120,T120,V120,X120,Z120,AB120,AD120,AF120,AH120,AJ120,AL120,AN120,AP120,AR120,AT120,AV120,AX120,AZ120,BB120,BD120,BF120),1)+LARGE((N120,P120,R120,T120,V120,X120,Z120,AB120,AD120,AF120,AH120,AJ120,AL120,AN120,AP120,AR120,AT120,AV120,AX120,AZ120,BB120,BD120,BF120),2)+LARGE((N120,P120,R120,T120,V120,X120,Z120,AB120,AD120,AF120,AH120,AJ120,AL120,AN120,AP120,AR120,AT120,AV120,AX120,AZ120,BB120,BD120,BF120),3)+LARGE((N120,P120,R120,T120,V120,X120,Z120,AB120,AD120,AF120,AH120,AJ120,AL120,AN120,AP120,AR120,AT120,AV120,AX120,AZ120,BB120,BD120,BF120),4)+LARGE((N120,P120,R120,T120,V120,X120,Z120,AB120,AD120,AF120,AH120,AJ120,AL120,AN120,AP120,AR120,AT120,AV120,AX120,AZ120,BB120,BD120,BF120),5)+LARGE((N120,P120,R120,T120,V120,X120,Z120,AB120,AD120,AF120,AH120,AJ120,AL120,AN120,AP120,AR120,AT120,AV120,AX120,AZ120,BB120,BD120,BF120),6)+LARGE((N120,P120,R120,T120,V120,X120,Z120,AB120,AD120,AF120,AH120,AJ120,AL120,AN120,AP120,AR120,AT120,AV120,AX120,AZ120,BB120,BD120,BF120),7)+LARGE((N120,P120,R120,T120,V120,X120,Z120,AB120,AD120,AF120,AH120,AJ120,AL120,AN120,AP120,AR120,AT120,AV120,AX120,AZ120,BB120,BD120,BF120),8)</f>
        <v>36</v>
      </c>
      <c r="F120" s="74">
        <f>E120-BI120</f>
        <v>0</v>
      </c>
      <c r="G120" s="73" t="str">
        <f>IF(SUMIF(M120:BF120,"&lt;0")&lt;&gt;0,SUMIF(M120:BF120,"&lt;0")*(-1)," ")</f>
        <v xml:space="preserve"> </v>
      </c>
      <c r="H120" s="77">
        <f>N120+P120+R120+T120+V120+X120+Z120+AB120+AD120+AF120+AH120+AJ120+AL120+AN120+AP120+AR120+AT120+AV120+AX120+AZ120+BB120+BD120+BF120</f>
        <v>36</v>
      </c>
      <c r="I120" s="74">
        <f>H120-BJ120</f>
        <v>0</v>
      </c>
      <c r="J120" s="78">
        <f>IF(M120=0,0,1)+IF(O120=0,0,1)+IF(Q120=0,0,1)+IF(S120=0,0,1)+IF(U120=0,0,1)+IF(W120=0,0,1)+IF(Y120=0,0,1)+IF(AA120=0,0,1)+IF(AC120=0,0,1)+IF(AE120=0,0,1)+IF(AG120=0,0,1)+IF(AI120=0,0,1)+IF(AK120=0,0,1)+IF(AM120=0,0,1)+IF(AO120=0,0,1)+IF(AQ120=0,0,1)+IF(AU120=0,0,1)+IF(AS120=0,0,1)+IF(AU120=0,0,1)+IF(AW120=0,0,1)+IF(AY120=0,0,1)+IF(BA120=0,0,1)+IF(BC120=0,0,1)+IF(BE120=0,0,1)</f>
        <v>5</v>
      </c>
      <c r="K120" s="80">
        <f>IF(J120=0,"-",IF(J120&gt;8,E120/8,E120/J120))</f>
        <v>7.2</v>
      </c>
      <c r="L120" s="81">
        <f>IF(OR(H120=0,J120=0),"-",H120/J120)</f>
        <v>7.2</v>
      </c>
      <c r="M120" s="46"/>
      <c r="N120" s="31">
        <f>IF(M120&gt;0,VLOOKUP(M120,'Начисление очков'!$L$4:$M$68,2,FALSE),0)</f>
        <v>0</v>
      </c>
      <c r="O120" s="35"/>
      <c r="P120" s="28">
        <f>IF(O120&gt;0,VLOOKUP(O120,'Начисление очков'!$G$4:$H$68,2,FALSE),0)</f>
        <v>0</v>
      </c>
      <c r="Q120" s="34"/>
      <c r="R120" s="31">
        <f>VLOOKUP(Q120,'Начисление очков'!$V$4:$W$68,2,FALSE)</f>
        <v>0</v>
      </c>
      <c r="S120" s="35"/>
      <c r="T120" s="28">
        <f>VLOOKUP(S120,'Начисление очков'!$Q$4:$R$68,2,FALSE)</f>
        <v>0</v>
      </c>
      <c r="U120" s="35"/>
      <c r="V120" s="28">
        <f>VLOOKUP(U120,'Начисление очков'!$Q$4:$R$68,2,FALSE)</f>
        <v>0</v>
      </c>
      <c r="W120" s="34"/>
      <c r="X120" s="31">
        <f>VLOOKUP(W120,'Начисление очков'!$V$4:$W$68,2,FALSE)</f>
        <v>0</v>
      </c>
      <c r="Y120" s="35"/>
      <c r="Z120" s="28">
        <f>IF(Y120&gt;0,VLOOKUP(Y120,'Начисление очков'!$G$4:$H$68,2,FALSE),0)</f>
        <v>0</v>
      </c>
      <c r="AA120" s="56">
        <v>64</v>
      </c>
      <c r="AB120" s="57">
        <f>IF(AA120&gt;0,VLOOKUP(AA120,'Начисление очков'!$B$4:$C$68,2,FALSE),0)</f>
        <v>2</v>
      </c>
      <c r="AC120" s="35">
        <v>32</v>
      </c>
      <c r="AD120" s="28">
        <f>IF(AC120&gt;0,VLOOKUP(AC120,'Начисление очков'!$G$4:$H$68,2,FALSE),0)</f>
        <v>18</v>
      </c>
      <c r="AE120" s="34">
        <v>32</v>
      </c>
      <c r="AF120" s="31">
        <f>VLOOKUP(AE120,'Начисление очков'!$V$4:$W$68,2,FALSE)</f>
        <v>2</v>
      </c>
      <c r="AG120" s="6"/>
      <c r="AH120" s="6">
        <f>IF(AG120&gt;0,VLOOKUP(AG120,'Начисление очков'!$B$4:$C$68,2,FALSE),0)</f>
        <v>0</v>
      </c>
      <c r="AI120" s="46"/>
      <c r="AJ120" s="34">
        <f>IF(AI120&gt;0,VLOOKUP(AI120,'Начисление очков'!$B$4:$C$68,2,FALSE),0)</f>
        <v>0</v>
      </c>
      <c r="AK120" s="6">
        <v>8</v>
      </c>
      <c r="AL120" s="28">
        <f>VLOOKUP(AK120,'Начисление очков'!$V$4:$W$68,2,FALSE)</f>
        <v>12</v>
      </c>
      <c r="AM120" s="34"/>
      <c r="AN120" s="31">
        <f>IF(AM120&gt;0,VLOOKUP(AM120,'Начисление очков'!$G$4:$H$68,2,FALSE),0)</f>
        <v>0</v>
      </c>
      <c r="AO120" s="35"/>
      <c r="AP120" s="107">
        <f>VLOOKUP(AO120,'Начисление очков'!$L$4:$M$68,2,FALSE)</f>
        <v>0</v>
      </c>
      <c r="AQ120" s="34">
        <v>48</v>
      </c>
      <c r="AR120" s="31">
        <f>VLOOKUP(AQ120,'Начисление очков'!$G$4:$H$68,2,FALSE)</f>
        <v>2</v>
      </c>
      <c r="AS120" s="35"/>
      <c r="AT120" s="28">
        <f>VLOOKUP(AS120,'Начисление очков'!$L$4:$M$68,2,FALSE)</f>
        <v>0</v>
      </c>
      <c r="AU120" s="56"/>
      <c r="AV120" s="57">
        <f>VLOOKUP(AU120,'Начисление очков'!$Q$4:$R$68,2,FALSE)</f>
        <v>0</v>
      </c>
      <c r="AW120" s="35"/>
      <c r="AX120" s="28">
        <f>VLOOKUP(AW120,'Начисление очков'!$Q$4:$R$68,2,FALSE)</f>
        <v>0</v>
      </c>
      <c r="AY120" s="46"/>
      <c r="AZ120" s="31">
        <f>IF(AY120&gt;0,VLOOKUP(AY120,'Начисление очков'!$Q$4:$R$68,2,FALSE),0)</f>
        <v>0</v>
      </c>
      <c r="BA120" s="6"/>
      <c r="BB120" s="28">
        <f>VLOOKUP(BA120,'Начисление очков'!$L$4:$M$68,2,FALSE)</f>
        <v>0</v>
      </c>
      <c r="BC120" s="46"/>
      <c r="BD120" s="34">
        <f>IF(BC120&gt;0,VLOOKUP(BC120,'Начисление очков'!$B$4:$C$68,2,FALSE),0)</f>
        <v>0</v>
      </c>
      <c r="BE120" s="35"/>
      <c r="BF120" s="28">
        <f>IF(BE120&gt;0,VLOOKUP(BE120,'Начисление очков'!$G$4:$H$68,2,FALSE),0)</f>
        <v>0</v>
      </c>
      <c r="BG120" s="223"/>
      <c r="BH120" s="222">
        <f>IF(BG120&gt;0,VLOOKUP(BG120,'Начисление очков'!$L$4:$M$68,2,FALSE),0)</f>
        <v>0</v>
      </c>
      <c r="BI120" s="87">
        <v>36</v>
      </c>
      <c r="BJ120" s="88">
        <v>36</v>
      </c>
      <c r="BK120" s="88">
        <v>110</v>
      </c>
      <c r="BM120" s="24" t="e">
        <f>IF(#REF!=0,0,1)</f>
        <v>#REF!</v>
      </c>
    </row>
    <row r="121" spans="2:65" ht="15.9" customHeight="1" x14ac:dyDescent="0.3">
      <c r="B121" s="66" t="s">
        <v>202</v>
      </c>
      <c r="C121" s="67">
        <f>C120+1</f>
        <v>112</v>
      </c>
      <c r="D121" s="114">
        <f>IF(BK121=0," ",BK121-C121)</f>
        <v>-1</v>
      </c>
      <c r="E121" s="65">
        <f>LARGE((N121,P121,R121,T121,V121,X121,Z121,AB121,AD121,AF121,AH121,AJ121,AL121,AN121,AP121,AR121,AT121,AV121,AX121,AZ121,BB121,BD121,BF121),1)+LARGE((N121,P121,R121,T121,V121,X121,Z121,AB121,AD121,AF121,AH121,AJ121,AL121,AN121,AP121,AR121,AT121,AV121,AX121,AZ121,BB121,BD121,BF121),2)+LARGE((N121,P121,R121,T121,V121,X121,Z121,AB121,AD121,AF121,AH121,AJ121,AL121,AN121,AP121,AR121,AT121,AV121,AX121,AZ121,BB121,BD121,BF121),3)+LARGE((N121,P121,R121,T121,V121,X121,Z121,AB121,AD121,AF121,AH121,AJ121,AL121,AN121,AP121,AR121,AT121,AV121,AX121,AZ121,BB121,BD121,BF121),4)+LARGE((N121,P121,R121,T121,V121,X121,Z121,AB121,AD121,AF121,AH121,AJ121,AL121,AN121,AP121,AR121,AT121,AV121,AX121,AZ121,BB121,BD121,BF121),5)+LARGE((N121,P121,R121,T121,V121,X121,Z121,AB121,AD121,AF121,AH121,AJ121,AL121,AN121,AP121,AR121,AT121,AV121,AX121,AZ121,BB121,BD121,BF121),6)+LARGE((N121,P121,R121,T121,V121,X121,Z121,AB121,AD121,AF121,AH121,AJ121,AL121,AN121,AP121,AR121,AT121,AV121,AX121,AZ121,BB121,BD121,BF121),7)+LARGE((N121,P121,R121,T121,V121,X121,Z121,AB121,AD121,AF121,AH121,AJ121,AL121,AN121,AP121,AR121,AT121,AV121,AX121,AZ121,BB121,BD121,BF121),8)</f>
        <v>35</v>
      </c>
      <c r="F121" s="74">
        <f>E121-BI121</f>
        <v>0</v>
      </c>
      <c r="G121" s="73" t="str">
        <f>IF(SUMIF(M121:BF121,"&lt;0")&lt;&gt;0,SUMIF(M121:BF121,"&lt;0")*(-1)," ")</f>
        <v xml:space="preserve"> </v>
      </c>
      <c r="H121" s="77">
        <f>N121+P121+R121+T121+V121+X121+Z121+AB121+AD121+AF121+AH121+AJ121+AL121+AN121+AP121+AR121+AT121+AV121+AX121+AZ121+BB121+BD121+BF121</f>
        <v>35</v>
      </c>
      <c r="I121" s="74">
        <f>H121-BJ121</f>
        <v>0</v>
      </c>
      <c r="J121" s="78">
        <f>IF(M121=0,0,1)+IF(O121=0,0,1)+IF(Q121=0,0,1)+IF(S121=0,0,1)+IF(U121=0,0,1)+IF(W121=0,0,1)+IF(Y121=0,0,1)+IF(AA121=0,0,1)+IF(AC121=0,0,1)+IF(AE121=0,0,1)+IF(AG121=0,0,1)+IF(AI121=0,0,1)+IF(AK121=0,0,1)+IF(AM121=0,0,1)+IF(AO121=0,0,1)+IF(AQ121=0,0,1)+IF(AU121=0,0,1)+IF(AS121=0,0,1)+IF(AU121=0,0,1)+IF(AW121=0,0,1)+IF(AY121=0,0,1)+IF(BA121=0,0,1)+IF(BC121=0,0,1)+IF(BE121=0,0,1)</f>
        <v>1</v>
      </c>
      <c r="K121" s="80">
        <f>IF(J121=0,"-",IF(J121&gt;8,E121/8,E121/J121))</f>
        <v>35</v>
      </c>
      <c r="L121" s="81">
        <f>IF(OR(H121=0,J121=0),"-",H121/J121)</f>
        <v>35</v>
      </c>
      <c r="M121" s="46"/>
      <c r="N121" s="31">
        <f>IF(M121&gt;0,VLOOKUP(M121,'Начисление очков'!$L$4:$M$68,2,FALSE),0)</f>
        <v>0</v>
      </c>
      <c r="O121" s="35"/>
      <c r="P121" s="28">
        <f>IF(O121&gt;0,VLOOKUP(O121,'Начисление очков'!$G$4:$H$68,2,FALSE),0)</f>
        <v>0</v>
      </c>
      <c r="Q121" s="34"/>
      <c r="R121" s="31">
        <f>VLOOKUP(Q121,'Начисление очков'!$V$4:$W$68,2,FALSE)</f>
        <v>0</v>
      </c>
      <c r="S121" s="35"/>
      <c r="T121" s="28">
        <f>VLOOKUP(S121,'Начисление очков'!$Q$4:$R$68,2,FALSE)</f>
        <v>0</v>
      </c>
      <c r="U121" s="35"/>
      <c r="V121" s="28">
        <f>VLOOKUP(U121,'Начисление очков'!$Q$4:$R$68,2,FALSE)</f>
        <v>0</v>
      </c>
      <c r="W121" s="34"/>
      <c r="X121" s="31">
        <f>VLOOKUP(W121,'Начисление очков'!$V$4:$W$68,2,FALSE)</f>
        <v>0</v>
      </c>
      <c r="Y121" s="35"/>
      <c r="Z121" s="28">
        <f>IF(Y121&gt;0,VLOOKUP(Y121,'Начисление очков'!$G$4:$H$68,2,FALSE),0)</f>
        <v>0</v>
      </c>
      <c r="AA121" s="56">
        <v>24</v>
      </c>
      <c r="AB121" s="57">
        <f>IF(AA121&gt;0,VLOOKUP(AA121,'Начисление очков'!$B$4:$C$68,2,FALSE),0)</f>
        <v>35</v>
      </c>
      <c r="AC121" s="35"/>
      <c r="AD121" s="28">
        <f>IF(AC121&gt;0,VLOOKUP(AC121,'Начисление очков'!$G$4:$H$68,2,FALSE),0)</f>
        <v>0</v>
      </c>
      <c r="AE121" s="34"/>
      <c r="AF121" s="31">
        <f>VLOOKUP(AE121,'Начисление очков'!$V$4:$W$68,2,FALSE)</f>
        <v>0</v>
      </c>
      <c r="AG121" s="6"/>
      <c r="AH121" s="6">
        <f>IF(AG121&gt;0,VLOOKUP(AG121,'Начисление очков'!$B$4:$C$68,2,FALSE),0)</f>
        <v>0</v>
      </c>
      <c r="AI121" s="46"/>
      <c r="AJ121" s="34">
        <f>IF(AI121&gt;0,VLOOKUP(AI121,'Начисление очков'!$B$4:$C$68,2,FALSE),0)</f>
        <v>0</v>
      </c>
      <c r="AK121" s="6"/>
      <c r="AL121" s="28">
        <f>VLOOKUP(AK121,'Начисление очков'!$V$4:$W$68,2,FALSE)</f>
        <v>0</v>
      </c>
      <c r="AM121" s="34"/>
      <c r="AN121" s="31">
        <f>IF(AM121&gt;0,VLOOKUP(AM121,'Начисление очков'!$G$4:$H$68,2,FALSE),0)</f>
        <v>0</v>
      </c>
      <c r="AO121" s="35"/>
      <c r="AP121" s="107">
        <f>VLOOKUP(AO121,'Начисление очков'!$L$4:$M$68,2,FALSE)</f>
        <v>0</v>
      </c>
      <c r="AQ121" s="34"/>
      <c r="AR121" s="31">
        <f>VLOOKUP(AQ121,'Начисление очков'!$G$4:$H$68,2,FALSE)</f>
        <v>0</v>
      </c>
      <c r="AS121" s="35"/>
      <c r="AT121" s="28">
        <f>VLOOKUP(AS121,'Начисление очков'!$L$4:$M$68,2,FALSE)</f>
        <v>0</v>
      </c>
      <c r="AU121" s="56"/>
      <c r="AV121" s="57">
        <f>VLOOKUP(AU121,'Начисление очков'!$Q$4:$R$68,2,FALSE)</f>
        <v>0</v>
      </c>
      <c r="AW121" s="35"/>
      <c r="AX121" s="28">
        <f>VLOOKUP(AW121,'Начисление очков'!$Q$4:$R$68,2,FALSE)</f>
        <v>0</v>
      </c>
      <c r="AY121" s="46"/>
      <c r="AZ121" s="31">
        <f>IF(AY121&gt;0,VLOOKUP(AY121,'Начисление очков'!$Q$4:$R$68,2,FALSE),0)</f>
        <v>0</v>
      </c>
      <c r="BA121" s="6"/>
      <c r="BB121" s="28">
        <f>VLOOKUP(BA121,'Начисление очков'!$L$4:$M$68,2,FALSE)</f>
        <v>0</v>
      </c>
      <c r="BC121" s="46"/>
      <c r="BD121" s="34">
        <f>IF(BC121&gt;0,VLOOKUP(BC121,'Начисление очков'!$B$4:$C$68,2,FALSE),0)</f>
        <v>0</v>
      </c>
      <c r="BE121" s="35"/>
      <c r="BF121" s="28">
        <f>IF(BE121&gt;0,VLOOKUP(BE121,'Начисление очков'!$G$4:$H$68,2,FALSE),0)</f>
        <v>0</v>
      </c>
      <c r="BG121" s="223"/>
      <c r="BH121" s="222">
        <f>IF(BG121&gt;0,VLOOKUP(BG121,'Начисление очков'!$L$4:$M$68,2,FALSE),0)</f>
        <v>0</v>
      </c>
      <c r="BI121" s="87">
        <v>35</v>
      </c>
      <c r="BJ121" s="88">
        <v>35</v>
      </c>
      <c r="BK121" s="88">
        <v>111</v>
      </c>
      <c r="BM121" s="24" t="e">
        <f>IF(#REF!=0,0,1)</f>
        <v>#REF!</v>
      </c>
    </row>
    <row r="122" spans="2:65" ht="15.9" customHeight="1" x14ac:dyDescent="0.3">
      <c r="B122" s="66" t="s">
        <v>227</v>
      </c>
      <c r="C122" s="67">
        <f>C121+1</f>
        <v>113</v>
      </c>
      <c r="D122" s="114">
        <f>IF(BK122=0," ",BK122-C122)</f>
        <v>-1</v>
      </c>
      <c r="E122" s="65">
        <f>LARGE((N122,P122,R122,T122,V122,X122,Z122,AB122,AD122,AF122,AH122,AJ122,AL122,AN122,AP122,AR122,AT122,AV122,AX122,AZ122,BB122,BD122,BF122),1)+LARGE((N122,P122,R122,T122,V122,X122,Z122,AB122,AD122,AF122,AH122,AJ122,AL122,AN122,AP122,AR122,AT122,AV122,AX122,AZ122,BB122,BD122,BF122),2)+LARGE((N122,P122,R122,T122,V122,X122,Z122,AB122,AD122,AF122,AH122,AJ122,AL122,AN122,AP122,AR122,AT122,AV122,AX122,AZ122,BB122,BD122,BF122),3)+LARGE((N122,P122,R122,T122,V122,X122,Z122,AB122,AD122,AF122,AH122,AJ122,AL122,AN122,AP122,AR122,AT122,AV122,AX122,AZ122,BB122,BD122,BF122),4)+LARGE((N122,P122,R122,T122,V122,X122,Z122,AB122,AD122,AF122,AH122,AJ122,AL122,AN122,AP122,AR122,AT122,AV122,AX122,AZ122,BB122,BD122,BF122),5)+LARGE((N122,P122,R122,T122,V122,X122,Z122,AB122,AD122,AF122,AH122,AJ122,AL122,AN122,AP122,AR122,AT122,AV122,AX122,AZ122,BB122,BD122,BF122),6)+LARGE((N122,P122,R122,T122,V122,X122,Z122,AB122,AD122,AF122,AH122,AJ122,AL122,AN122,AP122,AR122,AT122,AV122,AX122,AZ122,BB122,BD122,BF122),7)+LARGE((N122,P122,R122,T122,V122,X122,Z122,AB122,AD122,AF122,AH122,AJ122,AL122,AN122,AP122,AR122,AT122,AV122,AX122,AZ122,BB122,BD122,BF122),8)</f>
        <v>35</v>
      </c>
      <c r="F122" s="74">
        <f>E122-BI122</f>
        <v>0</v>
      </c>
      <c r="G122" s="73" t="str">
        <f>IF(SUMIF(M122:BF122,"&lt;0")&lt;&gt;0,SUMIF(M122:BF122,"&lt;0")*(-1)," ")</f>
        <v xml:space="preserve"> </v>
      </c>
      <c r="H122" s="77">
        <f>N122+P122+R122+T122+V122+X122+Z122+AB122+AD122+AF122+AH122+AJ122+AL122+AN122+AP122+AR122+AT122+AV122+AX122+AZ122+BB122+BD122+BF122</f>
        <v>35</v>
      </c>
      <c r="I122" s="74">
        <f>H122-BJ122</f>
        <v>0</v>
      </c>
      <c r="J122" s="78">
        <f>IF(M122=0,0,1)+IF(O122=0,0,1)+IF(Q122=0,0,1)+IF(S122=0,0,1)+IF(U122=0,0,1)+IF(W122=0,0,1)+IF(Y122=0,0,1)+IF(AA122=0,0,1)+IF(AC122=0,0,1)+IF(AE122=0,0,1)+IF(AG122=0,0,1)+IF(AI122=0,0,1)+IF(AK122=0,0,1)+IF(AM122=0,0,1)+IF(AO122=0,0,1)+IF(AQ122=0,0,1)+IF(AU122=0,0,1)+IF(AS122=0,0,1)+IF(AU122=0,0,1)+IF(AW122=0,0,1)+IF(AY122=0,0,1)+IF(BA122=0,0,1)+IF(BC122=0,0,1)+IF(BE122=0,0,1)</f>
        <v>3</v>
      </c>
      <c r="K122" s="80">
        <f>IF(J122=0,"-",IF(J122&gt;8,E122/8,E122/J122))</f>
        <v>11.666666666666666</v>
      </c>
      <c r="L122" s="81">
        <f>IF(OR(H122=0,J122=0),"-",H122/J122)</f>
        <v>11.666666666666666</v>
      </c>
      <c r="M122" s="46"/>
      <c r="N122" s="31">
        <f>IF(M122&gt;0,VLOOKUP(M122,'Начисление очков'!$L$4:$M$68,2,FALSE),0)</f>
        <v>0</v>
      </c>
      <c r="O122" s="35">
        <v>36</v>
      </c>
      <c r="P122" s="28">
        <f>IF(O122&gt;0,VLOOKUP(O122,'Начисление очков'!$G$4:$H$68,2,FALSE),0)</f>
        <v>8</v>
      </c>
      <c r="Q122" s="34">
        <v>24</v>
      </c>
      <c r="R122" s="31">
        <f>VLOOKUP(Q122,'Начисление очков'!$V$4:$W$68,2,FALSE)</f>
        <v>4</v>
      </c>
      <c r="S122" s="35">
        <v>12</v>
      </c>
      <c r="T122" s="28">
        <f>VLOOKUP(S122,'Начисление очков'!$Q$4:$R$68,2,FALSE)</f>
        <v>23</v>
      </c>
      <c r="U122" s="35"/>
      <c r="V122" s="28">
        <f>VLOOKUP(U122,'Начисление очков'!$Q$4:$R$68,2,FALSE)</f>
        <v>0</v>
      </c>
      <c r="W122" s="34"/>
      <c r="X122" s="31">
        <f>VLOOKUP(W122,'Начисление очков'!$V$4:$W$68,2,FALSE)</f>
        <v>0</v>
      </c>
      <c r="Y122" s="35"/>
      <c r="Z122" s="28">
        <f>IF(Y122&gt;0,VLOOKUP(Y122,'Начисление очков'!$G$4:$H$68,2,FALSE),0)</f>
        <v>0</v>
      </c>
      <c r="AA122" s="56"/>
      <c r="AB122" s="57">
        <f>IF(AA122&gt;0,VLOOKUP(AA122,'Начисление очков'!$B$4:$C$68,2,FALSE),0)</f>
        <v>0</v>
      </c>
      <c r="AC122" s="35"/>
      <c r="AD122" s="28">
        <f>IF(AC122&gt;0,VLOOKUP(AC122,'Начисление очков'!$G$4:$H$68,2,FALSE),0)</f>
        <v>0</v>
      </c>
      <c r="AE122" s="34"/>
      <c r="AF122" s="31">
        <f>VLOOKUP(AE122,'Начисление очков'!$V$4:$W$68,2,FALSE)</f>
        <v>0</v>
      </c>
      <c r="AG122" s="6"/>
      <c r="AH122" s="6">
        <f>IF(AG122&gt;0,VLOOKUP(AG122,'Начисление очков'!$B$4:$C$68,2,FALSE),0)</f>
        <v>0</v>
      </c>
      <c r="AI122" s="46"/>
      <c r="AJ122" s="34">
        <f>IF(AI122&gt;0,VLOOKUP(AI122,'Начисление очков'!$B$4:$C$68,2,FALSE),0)</f>
        <v>0</v>
      </c>
      <c r="AK122" s="6"/>
      <c r="AL122" s="28">
        <f>VLOOKUP(AK122,'Начисление очков'!$V$4:$W$68,2,FALSE)</f>
        <v>0</v>
      </c>
      <c r="AM122" s="34"/>
      <c r="AN122" s="31">
        <f>IF(AM122&gt;0,VLOOKUP(AM122,'Начисление очков'!$G$4:$H$68,2,FALSE),0)</f>
        <v>0</v>
      </c>
      <c r="AO122" s="35"/>
      <c r="AP122" s="107">
        <f>VLOOKUP(AO122,'Начисление очков'!$L$4:$M$68,2,FALSE)</f>
        <v>0</v>
      </c>
      <c r="AQ122" s="34"/>
      <c r="AR122" s="31">
        <f>VLOOKUP(AQ122,'Начисление очков'!$G$4:$H$68,2,FALSE)</f>
        <v>0</v>
      </c>
      <c r="AS122" s="35"/>
      <c r="AT122" s="28">
        <f>VLOOKUP(AS122,'Начисление очков'!$L$4:$M$68,2,FALSE)</f>
        <v>0</v>
      </c>
      <c r="AU122" s="56"/>
      <c r="AV122" s="57">
        <f>VLOOKUP(AU122,'Начисление очков'!$Q$4:$R$68,2,FALSE)</f>
        <v>0</v>
      </c>
      <c r="AW122" s="35"/>
      <c r="AX122" s="28">
        <f>VLOOKUP(AW122,'Начисление очков'!$Q$4:$R$68,2,FALSE)</f>
        <v>0</v>
      </c>
      <c r="AY122" s="46"/>
      <c r="AZ122" s="31">
        <f>IF(AY122&gt;0,VLOOKUP(AY122,'Начисление очков'!$Q$4:$R$68,2,FALSE),0)</f>
        <v>0</v>
      </c>
      <c r="BA122" s="6"/>
      <c r="BB122" s="28">
        <f>VLOOKUP(BA122,'Начисление очков'!$L$4:$M$68,2,FALSE)</f>
        <v>0</v>
      </c>
      <c r="BC122" s="46"/>
      <c r="BD122" s="34">
        <f>IF(BC122&gt;0,VLOOKUP(BC122,'Начисление очков'!$B$4:$C$68,2,FALSE),0)</f>
        <v>0</v>
      </c>
      <c r="BE122" s="35"/>
      <c r="BF122" s="28">
        <f>IF(BE122&gt;0,VLOOKUP(BE122,'Начисление очков'!$G$4:$H$68,2,FALSE),0)</f>
        <v>0</v>
      </c>
      <c r="BG122" s="223"/>
      <c r="BH122" s="222">
        <f>IF(BG122&gt;0,VLOOKUP(BG122,'Начисление очков'!$L$4:$M$68,2,FALSE),0)</f>
        <v>0</v>
      </c>
      <c r="BI122" s="87">
        <v>35</v>
      </c>
      <c r="BJ122" s="88">
        <v>35</v>
      </c>
      <c r="BK122" s="88">
        <v>112</v>
      </c>
      <c r="BM122" s="24" t="e">
        <f>IF(#REF!=0,0,1)</f>
        <v>#REF!</v>
      </c>
    </row>
    <row r="123" spans="2:65" ht="15.9" customHeight="1" x14ac:dyDescent="0.3">
      <c r="B123" s="66" t="s">
        <v>188</v>
      </c>
      <c r="C123" s="67">
        <f>C122+1</f>
        <v>114</v>
      </c>
      <c r="D123" s="114">
        <f>IF(BK123=0," ",BK123-C123)</f>
        <v>1</v>
      </c>
      <c r="E123" s="65">
        <f>LARGE((N123,P123,R123,T123,V123,X123,Z123,AB123,AD123,AF123,AH123,AJ123,AL123,AN123,AP123,AR123,AT123,AV123,AX123,AZ123,BB123,BD123,BF123),1)+LARGE((N123,P123,R123,T123,V123,X123,Z123,AB123,AD123,AF123,AH123,AJ123,AL123,AN123,AP123,AR123,AT123,AV123,AX123,AZ123,BB123,BD123,BF123),2)+LARGE((N123,P123,R123,T123,V123,X123,Z123,AB123,AD123,AF123,AH123,AJ123,AL123,AN123,AP123,AR123,AT123,AV123,AX123,AZ123,BB123,BD123,BF123),3)+LARGE((N123,P123,R123,T123,V123,X123,Z123,AB123,AD123,AF123,AH123,AJ123,AL123,AN123,AP123,AR123,AT123,AV123,AX123,AZ123,BB123,BD123,BF123),4)+LARGE((N123,P123,R123,T123,V123,X123,Z123,AB123,AD123,AF123,AH123,AJ123,AL123,AN123,AP123,AR123,AT123,AV123,AX123,AZ123,BB123,BD123,BF123),5)+LARGE((N123,P123,R123,T123,V123,X123,Z123,AB123,AD123,AF123,AH123,AJ123,AL123,AN123,AP123,AR123,AT123,AV123,AX123,AZ123,BB123,BD123,BF123),6)+LARGE((N123,P123,R123,T123,V123,X123,Z123,AB123,AD123,AF123,AH123,AJ123,AL123,AN123,AP123,AR123,AT123,AV123,AX123,AZ123,BB123,BD123,BF123),7)+LARGE((N123,P123,R123,T123,V123,X123,Z123,AB123,AD123,AF123,AH123,AJ123,AL123,AN123,AP123,AR123,AT123,AV123,AX123,AZ123,BB123,BD123,BF123),8)</f>
        <v>34</v>
      </c>
      <c r="F123" s="74">
        <f>E123-BI123</f>
        <v>2</v>
      </c>
      <c r="G123" s="73">
        <f>IF(SUMIF(M123:BF123,"&lt;0")&lt;&gt;0,SUMIF(M123:BF123,"&lt;0")*(-1)," ")</f>
        <v>1</v>
      </c>
      <c r="H123" s="77">
        <f>N123+P123+R123+T123+V123+X123+Z123+AB123+AD123+AF123+AH123+AJ123+AL123+AN123+AP123+AR123+AT123+AV123+AX123+AZ123+BB123+BD123+BF123</f>
        <v>34</v>
      </c>
      <c r="I123" s="74">
        <f>H123-BJ123</f>
        <v>2</v>
      </c>
      <c r="J123" s="78">
        <f>IF(M123=0,0,1)+IF(O123=0,0,1)+IF(Q123=0,0,1)+IF(S123=0,0,1)+IF(U123=0,0,1)+IF(W123=0,0,1)+IF(Y123=0,0,1)+IF(AA123=0,0,1)+IF(AC123=0,0,1)+IF(AE123=0,0,1)+IF(AG123=0,0,1)+IF(AI123=0,0,1)+IF(AK123=0,0,1)+IF(AM123=0,0,1)+IF(AO123=0,0,1)+IF(AQ123=0,0,1)+IF(AU123=0,0,1)+IF(AS123=0,0,1)+IF(AU123=0,0,1)+IF(AW123=0,0,1)+IF(AY123=0,0,1)+IF(BA123=0,0,1)+IF(BC123=0,0,1)+IF(BE123=0,0,1)</f>
        <v>4</v>
      </c>
      <c r="K123" s="80">
        <f>IF(J123=0,"-",IF(J123&gt;8,E123/8,E123/J123))</f>
        <v>8.5</v>
      </c>
      <c r="L123" s="81">
        <f>IF(OR(H123=0,J123=0),"-",H123/J123)</f>
        <v>8.5</v>
      </c>
      <c r="M123" s="46">
        <v>48</v>
      </c>
      <c r="N123" s="31">
        <f>IF(M123&gt;0,VLOOKUP(M123,'Начисление очков'!$L$4:$M$68,2,FALSE),0)</f>
        <v>2</v>
      </c>
      <c r="O123" s="35"/>
      <c r="P123" s="28">
        <f>IF(O123&gt;0,VLOOKUP(O123,'Начисление очков'!$G$4:$H$68,2,FALSE),0)</f>
        <v>0</v>
      </c>
      <c r="Q123" s="34"/>
      <c r="R123" s="31">
        <f>VLOOKUP(Q123,'Начисление очков'!$V$4:$W$68,2,FALSE)</f>
        <v>0</v>
      </c>
      <c r="S123" s="35"/>
      <c r="T123" s="28">
        <f>VLOOKUP(S123,'Начисление очков'!$Q$4:$R$68,2,FALSE)</f>
        <v>0</v>
      </c>
      <c r="U123" s="35"/>
      <c r="V123" s="28">
        <f>VLOOKUP(U123,'Начисление очков'!$Q$4:$R$68,2,FALSE)</f>
        <v>0</v>
      </c>
      <c r="W123" s="34">
        <v>32</v>
      </c>
      <c r="X123" s="31">
        <f>VLOOKUP(W123,'Начисление очков'!$V$4:$W$68,2,FALSE)</f>
        <v>2</v>
      </c>
      <c r="Y123" s="35">
        <v>-1</v>
      </c>
      <c r="Z123" s="28">
        <f>IF(Y123&gt;0,VLOOKUP(Y123,'Начисление очков'!$G$4:$H$68,2,FALSE),0)</f>
        <v>0</v>
      </c>
      <c r="AA123" s="56"/>
      <c r="AB123" s="57">
        <f>IF(AA123&gt;0,VLOOKUP(AA123,'Начисление очков'!$B$4:$C$68,2,FALSE),0)</f>
        <v>0</v>
      </c>
      <c r="AC123" s="35"/>
      <c r="AD123" s="28">
        <f>IF(AC123&gt;0,VLOOKUP(AC123,'Начисление очков'!$G$4:$H$68,2,FALSE),0)</f>
        <v>0</v>
      </c>
      <c r="AE123" s="34"/>
      <c r="AF123" s="31">
        <f>VLOOKUP(AE123,'Начисление очков'!$V$4:$W$68,2,FALSE)</f>
        <v>0</v>
      </c>
      <c r="AG123" s="6">
        <v>32</v>
      </c>
      <c r="AH123" s="6">
        <f>IF(AG123&gt;0,VLOOKUP(AG123,'Начисление очков'!$B$4:$C$68,2,FALSE),0)</f>
        <v>30</v>
      </c>
      <c r="AI123" s="46"/>
      <c r="AJ123" s="34">
        <f>IF(AI123&gt;0,VLOOKUP(AI123,'Начисление очков'!$B$4:$C$68,2,FALSE),0)</f>
        <v>0</v>
      </c>
      <c r="AK123" s="6"/>
      <c r="AL123" s="28">
        <f>VLOOKUP(AK123,'Начисление очков'!$V$4:$W$68,2,FALSE)</f>
        <v>0</v>
      </c>
      <c r="AM123" s="34"/>
      <c r="AN123" s="31">
        <f>IF(AM123&gt;0,VLOOKUP(AM123,'Начисление очков'!$G$4:$H$68,2,FALSE),0)</f>
        <v>0</v>
      </c>
      <c r="AO123" s="35"/>
      <c r="AP123" s="107">
        <f>VLOOKUP(AO123,'Начисление очков'!$L$4:$M$68,2,FALSE)</f>
        <v>0</v>
      </c>
      <c r="AQ123" s="34"/>
      <c r="AR123" s="31">
        <f>VLOOKUP(AQ123,'Начисление очков'!$G$4:$H$68,2,FALSE)</f>
        <v>0</v>
      </c>
      <c r="AS123" s="35"/>
      <c r="AT123" s="28">
        <f>VLOOKUP(AS123,'Начисление очков'!$L$4:$M$68,2,FALSE)</f>
        <v>0</v>
      </c>
      <c r="AU123" s="56"/>
      <c r="AV123" s="57">
        <f>VLOOKUP(AU123,'Начисление очков'!$Q$4:$R$68,2,FALSE)</f>
        <v>0</v>
      </c>
      <c r="AW123" s="35"/>
      <c r="AX123" s="28">
        <f>VLOOKUP(AW123,'Начисление очков'!$Q$4:$R$68,2,FALSE)</f>
        <v>0</v>
      </c>
      <c r="AY123" s="46"/>
      <c r="AZ123" s="31">
        <f>IF(AY123&gt;0,VLOOKUP(AY123,'Начисление очков'!$Q$4:$R$68,2,FALSE),0)</f>
        <v>0</v>
      </c>
      <c r="BA123" s="6"/>
      <c r="BB123" s="28">
        <f>VLOOKUP(BA123,'Начисление очков'!$L$4:$M$68,2,FALSE)</f>
        <v>0</v>
      </c>
      <c r="BC123" s="46"/>
      <c r="BD123" s="34">
        <f>IF(BC123&gt;0,VLOOKUP(BC123,'Начисление очков'!$B$4:$C$68,2,FALSE),0)</f>
        <v>0</v>
      </c>
      <c r="BE123" s="35"/>
      <c r="BF123" s="28">
        <f>IF(BE123&gt;0,VLOOKUP(BE123,'Начисление очков'!$G$4:$H$68,2,FALSE),0)</f>
        <v>0</v>
      </c>
      <c r="BG123" s="223"/>
      <c r="BH123" s="222">
        <f>IF(BG123&gt;0,VLOOKUP(BG123,'Начисление очков'!$L$4:$M$68,2,FALSE),0)</f>
        <v>0</v>
      </c>
      <c r="BI123" s="87">
        <v>32</v>
      </c>
      <c r="BJ123" s="88">
        <v>32</v>
      </c>
      <c r="BK123" s="88">
        <v>115</v>
      </c>
      <c r="BM123" s="24" t="e">
        <f>IF(#REF!=0,0,1)</f>
        <v>#REF!</v>
      </c>
    </row>
    <row r="124" spans="2:65" ht="15.9" customHeight="1" x14ac:dyDescent="0.3">
      <c r="B124" s="66" t="s">
        <v>185</v>
      </c>
      <c r="C124" s="67">
        <f>C123+1</f>
        <v>115</v>
      </c>
      <c r="D124" s="114">
        <f>IF(BK124=0," ",BK124-C124)</f>
        <v>-2</v>
      </c>
      <c r="E124" s="65">
        <f>LARGE((N124,P124,R124,T124,V124,X124,Z124,AB124,AD124,AF124,AH124,AJ124,AL124,AN124,AP124,AR124,AT124,AV124,AX124,AZ124,BB124,BD124,BF124),1)+LARGE((N124,P124,R124,T124,V124,X124,Z124,AB124,AD124,AF124,AH124,AJ124,AL124,AN124,AP124,AR124,AT124,AV124,AX124,AZ124,BB124,BD124,BF124),2)+LARGE((N124,P124,R124,T124,V124,X124,Z124,AB124,AD124,AF124,AH124,AJ124,AL124,AN124,AP124,AR124,AT124,AV124,AX124,AZ124,BB124,BD124,BF124),3)+LARGE((N124,P124,R124,T124,V124,X124,Z124,AB124,AD124,AF124,AH124,AJ124,AL124,AN124,AP124,AR124,AT124,AV124,AX124,AZ124,BB124,BD124,BF124),4)+LARGE((N124,P124,R124,T124,V124,X124,Z124,AB124,AD124,AF124,AH124,AJ124,AL124,AN124,AP124,AR124,AT124,AV124,AX124,AZ124,BB124,BD124,BF124),5)+LARGE((N124,P124,R124,T124,V124,X124,Z124,AB124,AD124,AF124,AH124,AJ124,AL124,AN124,AP124,AR124,AT124,AV124,AX124,AZ124,BB124,BD124,BF124),6)+LARGE((N124,P124,R124,T124,V124,X124,Z124,AB124,AD124,AF124,AH124,AJ124,AL124,AN124,AP124,AR124,AT124,AV124,AX124,AZ124,BB124,BD124,BF124),7)+LARGE((N124,P124,R124,T124,V124,X124,Z124,AB124,AD124,AF124,AH124,AJ124,AL124,AN124,AP124,AR124,AT124,AV124,AX124,AZ124,BB124,BD124,BF124),8)</f>
        <v>33</v>
      </c>
      <c r="F124" s="74">
        <f>E124-BI124</f>
        <v>0</v>
      </c>
      <c r="G124" s="73">
        <f>IF(SUMIF(M124:BF124,"&lt;0")&lt;&gt;0,SUMIF(M124:BF124,"&lt;0")*(-1)," ")</f>
        <v>1</v>
      </c>
      <c r="H124" s="77">
        <f>N124+P124+R124+T124+V124+X124+Z124+AB124+AD124+AF124+AH124+AJ124+AL124+AN124+AP124+AR124+AT124+AV124+AX124+AZ124+BB124+BD124+BF124</f>
        <v>33</v>
      </c>
      <c r="I124" s="74">
        <f>H124-BJ124</f>
        <v>0</v>
      </c>
      <c r="J124" s="78">
        <f>IF(M124=0,0,1)+IF(O124=0,0,1)+IF(Q124=0,0,1)+IF(S124=0,0,1)+IF(U124=0,0,1)+IF(W124=0,0,1)+IF(Y124=0,0,1)+IF(AA124=0,0,1)+IF(AC124=0,0,1)+IF(AE124=0,0,1)+IF(AG124=0,0,1)+IF(AI124=0,0,1)+IF(AK124=0,0,1)+IF(AM124=0,0,1)+IF(AO124=0,0,1)+IF(AQ124=0,0,1)+IF(AU124=0,0,1)+IF(AS124=0,0,1)+IF(AU124=0,0,1)+IF(AW124=0,0,1)+IF(AY124=0,0,1)+IF(BA124=0,0,1)+IF(BC124=0,0,1)+IF(BE124=0,0,1)</f>
        <v>4</v>
      </c>
      <c r="K124" s="80">
        <f>IF(J124=0,"-",IF(J124&gt;8,E124/8,E124/J124))</f>
        <v>8.25</v>
      </c>
      <c r="L124" s="81">
        <f>IF(OR(H124=0,J124=0),"-",H124/J124)</f>
        <v>8.25</v>
      </c>
      <c r="M124" s="46"/>
      <c r="N124" s="31">
        <f>IF(M124&gt;0,VLOOKUP(M124,'Начисление очков'!$L$4:$M$68,2,FALSE),0)</f>
        <v>0</v>
      </c>
      <c r="O124" s="35"/>
      <c r="P124" s="28">
        <f>IF(O124&gt;0,VLOOKUP(O124,'Начисление очков'!$G$4:$H$68,2,FALSE),0)</f>
        <v>0</v>
      </c>
      <c r="Q124" s="34"/>
      <c r="R124" s="31">
        <f>VLOOKUP(Q124,'Начисление очков'!$V$4:$W$68,2,FALSE)</f>
        <v>0</v>
      </c>
      <c r="S124" s="35"/>
      <c r="T124" s="28">
        <f>VLOOKUP(S124,'Начисление очков'!$Q$4:$R$68,2,FALSE)</f>
        <v>0</v>
      </c>
      <c r="U124" s="35"/>
      <c r="V124" s="28">
        <f>VLOOKUP(U124,'Начисление очков'!$Q$4:$R$68,2,FALSE)</f>
        <v>0</v>
      </c>
      <c r="W124" s="34"/>
      <c r="X124" s="31"/>
      <c r="Y124" s="35"/>
      <c r="Z124" s="28">
        <f>IF(Y124&gt;0,VLOOKUP(Y124,'Начисление очков'!$G$4:$H$68,2,FALSE),0)</f>
        <v>0</v>
      </c>
      <c r="AA124" s="56">
        <v>48</v>
      </c>
      <c r="AB124" s="57">
        <f>IF(AA124&gt;0,VLOOKUP(AA124,'Начисление очков'!$B$4:$C$68,2,FALSE),0)</f>
        <v>10</v>
      </c>
      <c r="AC124" s="35">
        <v>24</v>
      </c>
      <c r="AD124" s="28">
        <f>IF(AC124&gt;0,VLOOKUP(AC124,'Начисление очков'!$G$4:$H$68,2,FALSE),0)</f>
        <v>21</v>
      </c>
      <c r="AE124" s="34">
        <v>-1</v>
      </c>
      <c r="AF124" s="31"/>
      <c r="AG124" s="6"/>
      <c r="AH124" s="6">
        <f>IF(AG124&gt;0,VLOOKUP(AG124,'Начисление очков'!$B$4:$C$68,2,FALSE),0)</f>
        <v>0</v>
      </c>
      <c r="AI124" s="46">
        <v>64</v>
      </c>
      <c r="AJ124" s="34">
        <f>IF(AI124&gt;0,VLOOKUP(AI124,'Начисление очков'!$B$4:$C$68,2,FALSE),0)</f>
        <v>2</v>
      </c>
      <c r="AK124" s="6"/>
      <c r="AL124" s="28">
        <f>VLOOKUP(AK124,'Начисление очков'!$V$4:$W$68,2,FALSE)</f>
        <v>0</v>
      </c>
      <c r="AM124" s="34"/>
      <c r="AN124" s="31">
        <f>IF(AM124&gt;0,VLOOKUP(AM124,'Начисление очков'!$G$4:$H$68,2,FALSE),0)</f>
        <v>0</v>
      </c>
      <c r="AO124" s="35"/>
      <c r="AP124" s="107">
        <f>VLOOKUP(AO124,'Начисление очков'!$L$4:$M$68,2,FALSE)</f>
        <v>0</v>
      </c>
      <c r="AQ124" s="34"/>
      <c r="AR124" s="31">
        <f>VLOOKUP(AQ124,'Начисление очков'!$G$4:$H$68,2,FALSE)</f>
        <v>0</v>
      </c>
      <c r="AS124" s="35"/>
      <c r="AT124" s="28">
        <f>VLOOKUP(AS124,'Начисление очков'!$L$4:$M$68,2,FALSE)</f>
        <v>0</v>
      </c>
      <c r="AU124" s="56"/>
      <c r="AV124" s="57">
        <f>VLOOKUP(AU124,'Начисление очков'!$Q$4:$R$68,2,FALSE)</f>
        <v>0</v>
      </c>
      <c r="AW124" s="35"/>
      <c r="AX124" s="28">
        <f>VLOOKUP(AW124,'Начисление очков'!$Q$4:$R$68,2,FALSE)</f>
        <v>0</v>
      </c>
      <c r="AY124" s="46"/>
      <c r="AZ124" s="31">
        <f>IF(AY124&gt;0,VLOOKUP(AY124,'Начисление очков'!$Q$4:$R$68,2,FALSE),0)</f>
        <v>0</v>
      </c>
      <c r="BA124" s="6"/>
      <c r="BB124" s="28">
        <f>VLOOKUP(BA124,'Начисление очков'!$L$4:$M$68,2,FALSE)</f>
        <v>0</v>
      </c>
      <c r="BC124" s="46"/>
      <c r="BD124" s="34">
        <f>IF(BC124&gt;0,VLOOKUP(BC124,'Начисление очков'!$B$4:$C$68,2,FALSE),0)</f>
        <v>0</v>
      </c>
      <c r="BE124" s="35"/>
      <c r="BF124" s="28">
        <f>IF(BE124&gt;0,VLOOKUP(BE124,'Начисление очков'!$G$4:$H$68,2,FALSE),0)</f>
        <v>0</v>
      </c>
      <c r="BG124" s="223"/>
      <c r="BH124" s="222">
        <f>IF(BG124&gt;0,VLOOKUP(BG124,'Начисление очков'!$L$4:$M$68,2,FALSE),0)</f>
        <v>0</v>
      </c>
      <c r="BI124" s="87">
        <v>33</v>
      </c>
      <c r="BJ124" s="88">
        <v>33</v>
      </c>
      <c r="BK124" s="88">
        <v>113</v>
      </c>
      <c r="BM124" s="24" t="e">
        <f>IF(#REF!=0,0,1)</f>
        <v>#REF!</v>
      </c>
    </row>
    <row r="125" spans="2:65" ht="15.9" customHeight="1" x14ac:dyDescent="0.3">
      <c r="B125" s="66" t="s">
        <v>173</v>
      </c>
      <c r="C125" s="67">
        <f>C124+1</f>
        <v>116</v>
      </c>
      <c r="D125" s="114">
        <f>IF(BK125=0," ",BK125-C125)</f>
        <v>-2</v>
      </c>
      <c r="E125" s="65">
        <f>LARGE((N125,P125,R125,T125,V125,X125,Z125,AB125,AD125,AF125,AH125,AJ125,AL125,AN125,AP125,AR125,AT125,AV125,AX125,AZ125,BB125,BD125,BF125),1)+LARGE((N125,P125,R125,T125,V125,X125,Z125,AB125,AD125,AF125,AH125,AJ125,AL125,AN125,AP125,AR125,AT125,AV125,AX125,AZ125,BB125,BD125,BF125),2)+LARGE((N125,P125,R125,T125,V125,X125,Z125,AB125,AD125,AF125,AH125,AJ125,AL125,AN125,AP125,AR125,AT125,AV125,AX125,AZ125,BB125,BD125,BF125),3)+LARGE((N125,P125,R125,T125,V125,X125,Z125,AB125,AD125,AF125,AH125,AJ125,AL125,AN125,AP125,AR125,AT125,AV125,AX125,AZ125,BB125,BD125,BF125),4)+LARGE((N125,P125,R125,T125,V125,X125,Z125,AB125,AD125,AF125,AH125,AJ125,AL125,AN125,AP125,AR125,AT125,AV125,AX125,AZ125,BB125,BD125,BF125),5)+LARGE((N125,P125,R125,T125,V125,X125,Z125,AB125,AD125,AF125,AH125,AJ125,AL125,AN125,AP125,AR125,AT125,AV125,AX125,AZ125,BB125,BD125,BF125),6)+LARGE((N125,P125,R125,T125,V125,X125,Z125,AB125,AD125,AF125,AH125,AJ125,AL125,AN125,AP125,AR125,AT125,AV125,AX125,AZ125,BB125,BD125,BF125),7)+LARGE((N125,P125,R125,T125,V125,X125,Z125,AB125,AD125,AF125,AH125,AJ125,AL125,AN125,AP125,AR125,AT125,AV125,AX125,AZ125,BB125,BD125,BF125),8)</f>
        <v>32</v>
      </c>
      <c r="F125" s="74">
        <f>E125-BI125</f>
        <v>0</v>
      </c>
      <c r="G125" s="73" t="str">
        <f>IF(SUMIF(M125:BF125,"&lt;0")&lt;&gt;0,SUMIF(M125:BF125,"&lt;0")*(-1)," ")</f>
        <v xml:space="preserve"> </v>
      </c>
      <c r="H125" s="77">
        <f>N125+P125+R125+T125+V125+X125+Z125+AB125+AD125+AF125+AH125+AJ125+AL125+AN125+AP125+AR125+AT125+AV125+AX125+AZ125+BB125+BD125+BF125</f>
        <v>32</v>
      </c>
      <c r="I125" s="74">
        <f>H125-BJ125</f>
        <v>0</v>
      </c>
      <c r="J125" s="78">
        <f>IF(M125=0,0,1)+IF(O125=0,0,1)+IF(Q125=0,0,1)+IF(S125=0,0,1)+IF(U125=0,0,1)+IF(W125=0,0,1)+IF(Y125=0,0,1)+IF(AA125=0,0,1)+IF(AC125=0,0,1)+IF(AE125=0,0,1)+IF(AG125=0,0,1)+IF(AI125=0,0,1)+IF(AK125=0,0,1)+IF(AM125=0,0,1)+IF(AO125=0,0,1)+IF(AQ125=0,0,1)+IF(AU125=0,0,1)+IF(AS125=0,0,1)+IF(AU125=0,0,1)+IF(AW125=0,0,1)+IF(AY125=0,0,1)+IF(BA125=0,0,1)+IF(BC125=0,0,1)+IF(BE125=0,0,1)</f>
        <v>1</v>
      </c>
      <c r="K125" s="80">
        <f>IF(J125=0,"-",IF(J125&gt;8,E125/8,E125/J125))</f>
        <v>32</v>
      </c>
      <c r="L125" s="81">
        <f>IF(OR(H125=0,J125=0),"-",H125/J125)</f>
        <v>32</v>
      </c>
      <c r="M125" s="46"/>
      <c r="N125" s="31">
        <f>IF(M125&gt;0,VLOOKUP(M125,'Начисление очков'!$L$4:$M$68,2,FALSE),0)</f>
        <v>0</v>
      </c>
      <c r="O125" s="35"/>
      <c r="P125" s="28">
        <f>IF(O125&gt;0,VLOOKUP(O125,'Начисление очков'!$G$4:$H$68,2,FALSE),0)</f>
        <v>0</v>
      </c>
      <c r="Q125" s="34"/>
      <c r="R125" s="31">
        <f>VLOOKUP(Q125,'Начисление очков'!$V$4:$W$68,2,FALSE)</f>
        <v>0</v>
      </c>
      <c r="S125" s="35"/>
      <c r="T125" s="28">
        <f>VLOOKUP(S125,'Начисление очков'!$Q$4:$R$68,2,FALSE)</f>
        <v>0</v>
      </c>
      <c r="U125" s="35"/>
      <c r="V125" s="28">
        <f>VLOOKUP(U125,'Начисление очков'!$Q$4:$R$68,2,FALSE)</f>
        <v>0</v>
      </c>
      <c r="W125" s="34"/>
      <c r="X125" s="31">
        <f>VLOOKUP(W125,'Начисление очков'!$V$4:$W$68,2,FALSE)</f>
        <v>0</v>
      </c>
      <c r="Y125" s="35"/>
      <c r="Z125" s="28">
        <f>IF(Y125&gt;0,VLOOKUP(Y125,'Начисление очков'!$G$4:$H$68,2,FALSE),0)</f>
        <v>0</v>
      </c>
      <c r="AA125" s="56"/>
      <c r="AB125" s="57">
        <f>IF(AA125&gt;0,VLOOKUP(AA125,'Начисление очков'!$B$4:$C$68,2,FALSE),0)</f>
        <v>0</v>
      </c>
      <c r="AC125" s="35"/>
      <c r="AD125" s="28">
        <f>IF(AC125&gt;0,VLOOKUP(AC125,'Начисление очков'!$G$4:$H$68,2,FALSE),0)</f>
        <v>0</v>
      </c>
      <c r="AE125" s="34"/>
      <c r="AF125" s="31">
        <f>VLOOKUP(AE125,'Начисление очков'!$V$4:$W$68,2,FALSE)</f>
        <v>0</v>
      </c>
      <c r="AG125" s="6"/>
      <c r="AH125" s="6">
        <f>IF(AG125&gt;0,VLOOKUP(AG125,'Начисление очков'!$B$4:$C$68,2,FALSE),0)</f>
        <v>0</v>
      </c>
      <c r="AI125" s="46"/>
      <c r="AJ125" s="34">
        <f>IF(AI125&gt;0,VLOOKUP(AI125,'Начисление очков'!$B$4:$C$68,2,FALSE),0)</f>
        <v>0</v>
      </c>
      <c r="AK125" s="6"/>
      <c r="AL125" s="28">
        <f>VLOOKUP(AK125,'Начисление очков'!$V$4:$W$68,2,FALSE)</f>
        <v>0</v>
      </c>
      <c r="AM125" s="34"/>
      <c r="AN125" s="31">
        <f>IF(AM125&gt;0,VLOOKUP(AM125,'Начисление очков'!$G$4:$H$68,2,FALSE),0)</f>
        <v>0</v>
      </c>
      <c r="AO125" s="35">
        <v>16</v>
      </c>
      <c r="AP125" s="107">
        <f>VLOOKUP(AO125,'Начисление очков'!$L$4:$M$68,2,FALSE)</f>
        <v>32</v>
      </c>
      <c r="AQ125" s="34"/>
      <c r="AR125" s="31">
        <f>VLOOKUP(AQ125,'Начисление очков'!$G$4:$H$68,2,FALSE)</f>
        <v>0</v>
      </c>
      <c r="AS125" s="35"/>
      <c r="AT125" s="28">
        <f>VLOOKUP(AS125,'Начисление очков'!$L$4:$M$68,2,FALSE)</f>
        <v>0</v>
      </c>
      <c r="AU125" s="56"/>
      <c r="AV125" s="57">
        <f>VLOOKUP(AU125,'Начисление очков'!$Q$4:$R$68,2,FALSE)</f>
        <v>0</v>
      </c>
      <c r="AW125" s="35"/>
      <c r="AX125" s="28">
        <f>VLOOKUP(AW125,'Начисление очков'!$Q$4:$R$68,2,FALSE)</f>
        <v>0</v>
      </c>
      <c r="AY125" s="46"/>
      <c r="AZ125" s="31">
        <f>IF(AY125&gt;0,VLOOKUP(AY125,'Начисление очков'!$Q$4:$R$68,2,FALSE),0)</f>
        <v>0</v>
      </c>
      <c r="BA125" s="6"/>
      <c r="BB125" s="28">
        <f>VLOOKUP(BA125,'Начисление очков'!$L$4:$M$68,2,FALSE)</f>
        <v>0</v>
      </c>
      <c r="BC125" s="46"/>
      <c r="BD125" s="34">
        <f>IF(BC125&gt;0,VLOOKUP(BC125,'Начисление очков'!$B$4:$C$68,2,FALSE),0)</f>
        <v>0</v>
      </c>
      <c r="BE125" s="35"/>
      <c r="BF125" s="28">
        <f>IF(BE125&gt;0,VLOOKUP(BE125,'Начисление очков'!$G$4:$H$68,2,FALSE),0)</f>
        <v>0</v>
      </c>
      <c r="BG125" s="223"/>
      <c r="BH125" s="222">
        <f>IF(BG125&gt;0,VLOOKUP(BG125,'Начисление очков'!$L$4:$M$68,2,FALSE),0)</f>
        <v>0</v>
      </c>
      <c r="BI125" s="87">
        <v>32</v>
      </c>
      <c r="BJ125" s="88">
        <v>32</v>
      </c>
      <c r="BK125" s="88">
        <v>114</v>
      </c>
      <c r="BM125" s="24" t="e">
        <f>IF(#REF!=0,0,1)</f>
        <v>#REF!</v>
      </c>
    </row>
    <row r="126" spans="2:65" ht="15.9" customHeight="1" x14ac:dyDescent="0.3">
      <c r="B126" s="66" t="s">
        <v>144</v>
      </c>
      <c r="C126" s="67">
        <f>C125+1</f>
        <v>117</v>
      </c>
      <c r="D126" s="114">
        <f>IF(BK126=0," ",BK126-C126)</f>
        <v>-1</v>
      </c>
      <c r="E126" s="65">
        <f>LARGE((N126,P126,R126,T126,V126,X126,Z126,AB126,AD126,AF126,AH126,AJ126,AL126,AN126,AP126,AR126,AT126,AV126,AX126,AZ126,BB126,BD126,BF126),1)+LARGE((N126,P126,R126,T126,V126,X126,Z126,AB126,AD126,AF126,AH126,AJ126,AL126,AN126,AP126,AR126,AT126,AV126,AX126,AZ126,BB126,BD126,BF126),2)+LARGE((N126,P126,R126,T126,V126,X126,Z126,AB126,AD126,AF126,AH126,AJ126,AL126,AN126,AP126,AR126,AT126,AV126,AX126,AZ126,BB126,BD126,BF126),3)+LARGE((N126,P126,R126,T126,V126,X126,Z126,AB126,AD126,AF126,AH126,AJ126,AL126,AN126,AP126,AR126,AT126,AV126,AX126,AZ126,BB126,BD126,BF126),4)+LARGE((N126,P126,R126,T126,V126,X126,Z126,AB126,AD126,AF126,AH126,AJ126,AL126,AN126,AP126,AR126,AT126,AV126,AX126,AZ126,BB126,BD126,BF126),5)+LARGE((N126,P126,R126,T126,V126,X126,Z126,AB126,AD126,AF126,AH126,AJ126,AL126,AN126,AP126,AR126,AT126,AV126,AX126,AZ126,BB126,BD126,BF126),6)+LARGE((N126,P126,R126,T126,V126,X126,Z126,AB126,AD126,AF126,AH126,AJ126,AL126,AN126,AP126,AR126,AT126,AV126,AX126,AZ126,BB126,BD126,BF126),7)+LARGE((N126,P126,R126,T126,V126,X126,Z126,AB126,AD126,AF126,AH126,AJ126,AL126,AN126,AP126,AR126,AT126,AV126,AX126,AZ126,BB126,BD126,BF126),8)</f>
        <v>31</v>
      </c>
      <c r="F126" s="74">
        <f>E126-BI126</f>
        <v>0</v>
      </c>
      <c r="G126" s="73" t="str">
        <f>IF(SUMIF(M126:BF126,"&lt;0")&lt;&gt;0,SUMIF(M126:BF126,"&lt;0")*(-1)," ")</f>
        <v xml:space="preserve"> </v>
      </c>
      <c r="H126" s="77">
        <f>N126+P126+R126+T126+V126+X126+Z126+AB126+AD126+AF126+AH126+AJ126+AL126+AN126+AP126+AR126+AT126+AV126+AX126+AZ126+BB126+BD126+BF126</f>
        <v>31</v>
      </c>
      <c r="I126" s="74">
        <f>H126-BJ126</f>
        <v>0</v>
      </c>
      <c r="J126" s="78">
        <f>IF(M126=0,0,1)+IF(O126=0,0,1)+IF(Q126=0,0,1)+IF(S126=0,0,1)+IF(U126=0,0,1)+IF(W126=0,0,1)+IF(Y126=0,0,1)+IF(AA126=0,0,1)+IF(AC126=0,0,1)+IF(AE126=0,0,1)+IF(AG126=0,0,1)+IF(AI126=0,0,1)+IF(AK126=0,0,1)+IF(AM126=0,0,1)+IF(AO126=0,0,1)+IF(AQ126=0,0,1)+IF(AU126=0,0,1)+IF(AS126=0,0,1)+IF(AU126=0,0,1)+IF(AW126=0,0,1)+IF(AY126=0,0,1)+IF(BA126=0,0,1)+IF(BC126=0,0,1)+IF(BE126=0,0,1)</f>
        <v>3</v>
      </c>
      <c r="K126" s="80">
        <f>IF(J126=0,"-",IF(J126&gt;8,E126/8,E126/J126))</f>
        <v>10.333333333333334</v>
      </c>
      <c r="L126" s="81">
        <f>IF(OR(H126=0,J126=0),"-",H126/J126)</f>
        <v>10.333333333333334</v>
      </c>
      <c r="M126" s="46"/>
      <c r="N126" s="31">
        <f>IF(M126&gt;0,VLOOKUP(M126,'Начисление очков'!$L$4:$M$68,2,FALSE),0)</f>
        <v>0</v>
      </c>
      <c r="O126" s="35"/>
      <c r="P126" s="28">
        <f>IF(O126&gt;0,VLOOKUP(O126,'Начисление очков'!$G$4:$H$68,2,FALSE),0)</f>
        <v>0</v>
      </c>
      <c r="Q126" s="34"/>
      <c r="R126" s="31">
        <f>VLOOKUP(Q126,'Начисление очков'!$V$4:$W$68,2,FALSE)</f>
        <v>0</v>
      </c>
      <c r="S126" s="35"/>
      <c r="T126" s="28">
        <f>VLOOKUP(S126,'Начисление очков'!$Q$4:$R$68,2,FALSE)</f>
        <v>0</v>
      </c>
      <c r="U126" s="35"/>
      <c r="V126" s="28">
        <f>VLOOKUP(U126,'Начисление очков'!$Q$4:$R$68,2,FALSE)</f>
        <v>0</v>
      </c>
      <c r="W126" s="34"/>
      <c r="X126" s="31">
        <f>VLOOKUP(W126,'Начисление очков'!$V$4:$W$68,2,FALSE)</f>
        <v>0</v>
      </c>
      <c r="Y126" s="35"/>
      <c r="Z126" s="28">
        <f>IF(Y126&gt;0,VLOOKUP(Y126,'Начисление очков'!$G$4:$H$68,2,FALSE),0)</f>
        <v>0</v>
      </c>
      <c r="AA126" s="56"/>
      <c r="AB126" s="57">
        <f>IF(AA126&gt;0,VLOOKUP(AA126,'Начисление очков'!$B$4:$C$68,2,FALSE),0)</f>
        <v>0</v>
      </c>
      <c r="AC126" s="35"/>
      <c r="AD126" s="28">
        <f>IF(AC126&gt;0,VLOOKUP(AC126,'Начисление очков'!$G$4:$H$68,2,FALSE),0)</f>
        <v>0</v>
      </c>
      <c r="AE126" s="34"/>
      <c r="AF126" s="31">
        <f>VLOOKUP(AE126,'Начисление очков'!$V$4:$W$68,2,FALSE)</f>
        <v>0</v>
      </c>
      <c r="AG126" s="6"/>
      <c r="AH126" s="6">
        <f>IF(AG126&gt;0,VLOOKUP(AG126,'Начисление очков'!$B$4:$C$68,2,FALSE),0)</f>
        <v>0</v>
      </c>
      <c r="AI126" s="46"/>
      <c r="AJ126" s="34">
        <f>IF(AI126&gt;0,VLOOKUP(AI126,'Начисление очков'!$B$4:$C$68,2,FALSE),0)</f>
        <v>0</v>
      </c>
      <c r="AK126" s="6"/>
      <c r="AL126" s="28">
        <f>VLOOKUP(AK126,'Начисление очков'!$V$4:$W$68,2,FALSE)</f>
        <v>0</v>
      </c>
      <c r="AM126" s="34"/>
      <c r="AN126" s="31">
        <f>IF(AM126&gt;0,VLOOKUP(AM126,'Начисление очков'!$G$4:$H$68,2,FALSE),0)</f>
        <v>0</v>
      </c>
      <c r="AO126" s="35"/>
      <c r="AP126" s="107">
        <f>VLOOKUP(AO126,'Начисление очков'!$L$4:$M$68,2,FALSE)</f>
        <v>0</v>
      </c>
      <c r="AQ126" s="34">
        <v>64</v>
      </c>
      <c r="AR126" s="31">
        <f>VLOOKUP(AQ126,'Начисление очков'!$G$4:$H$68,2,FALSE)</f>
        <v>1</v>
      </c>
      <c r="AS126" s="35"/>
      <c r="AT126" s="28">
        <f>VLOOKUP(AS126,'Начисление очков'!$L$4:$M$68,2,FALSE)</f>
        <v>0</v>
      </c>
      <c r="AU126" s="56"/>
      <c r="AV126" s="57">
        <f>VLOOKUP(AU126,'Начисление очков'!$Q$4:$R$68,2,FALSE)</f>
        <v>0</v>
      </c>
      <c r="AW126" s="35"/>
      <c r="AX126" s="28">
        <f>VLOOKUP(AW126,'Начисление очков'!$Q$4:$R$68,2,FALSE)</f>
        <v>0</v>
      </c>
      <c r="AY126" s="46"/>
      <c r="AZ126" s="31">
        <f>IF(AY126&gt;0,VLOOKUP(AY126,'Начисление очков'!$Q$4:$R$68,2,FALSE),0)</f>
        <v>0</v>
      </c>
      <c r="BA126" s="6">
        <v>32</v>
      </c>
      <c r="BB126" s="28">
        <f>VLOOKUP(BA126,'Начисление очков'!$L$4:$M$68,2,FALSE)</f>
        <v>10</v>
      </c>
      <c r="BC126" s="46">
        <v>37</v>
      </c>
      <c r="BD126" s="34">
        <f>IF(BC126&gt;0,VLOOKUP(BC126,'Начисление очков'!$B$4:$C$68,2,FALSE),0)</f>
        <v>20</v>
      </c>
      <c r="BE126" s="35"/>
      <c r="BF126" s="28">
        <f>IF(BE126&gt;0,VLOOKUP(BE126,'Начисление очков'!$G$4:$H$68,2,FALSE),0)</f>
        <v>0</v>
      </c>
      <c r="BG126" s="223"/>
      <c r="BH126" s="222">
        <f>IF(BG126&gt;0,VLOOKUP(BG126,'Начисление очков'!$L$4:$M$68,2,FALSE),0)</f>
        <v>0</v>
      </c>
      <c r="BI126" s="87">
        <v>31</v>
      </c>
      <c r="BJ126" s="88">
        <v>31</v>
      </c>
      <c r="BK126" s="88">
        <v>116</v>
      </c>
      <c r="BM126" s="24" t="e">
        <f>IF(#REF!=0,0,1)</f>
        <v>#REF!</v>
      </c>
    </row>
    <row r="127" spans="2:65" ht="15.9" customHeight="1" x14ac:dyDescent="0.3">
      <c r="B127" s="66" t="s">
        <v>187</v>
      </c>
      <c r="C127" s="67">
        <f>C126+1</f>
        <v>118</v>
      </c>
      <c r="D127" s="114">
        <f>IF(BK127=0," ",BK127-C127)</f>
        <v>-1</v>
      </c>
      <c r="E127" s="65">
        <f>LARGE((N127,P127,R127,T127,V127,X127,Z127,AB127,AD127,AF127,AH127,AJ127,AL127,AN127,AP127,AR127,AT127,AV127,AX127,AZ127,BB127,BD127,BF127),1)+LARGE((N127,P127,R127,T127,V127,X127,Z127,AB127,AD127,AF127,AH127,AJ127,AL127,AN127,AP127,AR127,AT127,AV127,AX127,AZ127,BB127,BD127,BF127),2)+LARGE((N127,P127,R127,T127,V127,X127,Z127,AB127,AD127,AF127,AH127,AJ127,AL127,AN127,AP127,AR127,AT127,AV127,AX127,AZ127,BB127,BD127,BF127),3)+LARGE((N127,P127,R127,T127,V127,X127,Z127,AB127,AD127,AF127,AH127,AJ127,AL127,AN127,AP127,AR127,AT127,AV127,AX127,AZ127,BB127,BD127,BF127),4)+LARGE((N127,P127,R127,T127,V127,X127,Z127,AB127,AD127,AF127,AH127,AJ127,AL127,AN127,AP127,AR127,AT127,AV127,AX127,AZ127,BB127,BD127,BF127),5)+LARGE((N127,P127,R127,T127,V127,X127,Z127,AB127,AD127,AF127,AH127,AJ127,AL127,AN127,AP127,AR127,AT127,AV127,AX127,AZ127,BB127,BD127,BF127),6)+LARGE((N127,P127,R127,T127,V127,X127,Z127,AB127,AD127,AF127,AH127,AJ127,AL127,AN127,AP127,AR127,AT127,AV127,AX127,AZ127,BB127,BD127,BF127),7)+LARGE((N127,P127,R127,T127,V127,X127,Z127,AB127,AD127,AF127,AH127,AJ127,AL127,AN127,AP127,AR127,AT127,AV127,AX127,AZ127,BB127,BD127,BF127),8)</f>
        <v>30</v>
      </c>
      <c r="F127" s="74">
        <f>E127-BI127</f>
        <v>0</v>
      </c>
      <c r="G127" s="73" t="str">
        <f>IF(SUMIF(M127:BF127,"&lt;0")&lt;&gt;0,SUMIF(M127:BF127,"&lt;0")*(-1)," ")</f>
        <v xml:space="preserve"> </v>
      </c>
      <c r="H127" s="77">
        <f>N127+P127+R127+T127+V127+X127+Z127+AB127+AD127+AF127+AH127+AJ127+AL127+AN127+AP127+AR127+AT127+AV127+AX127+AZ127+BB127+BD127+BF127</f>
        <v>30</v>
      </c>
      <c r="I127" s="74">
        <f>H127-BJ127</f>
        <v>0</v>
      </c>
      <c r="J127" s="78">
        <f>IF(M127=0,0,1)+IF(O127=0,0,1)+IF(Q127=0,0,1)+IF(S127=0,0,1)+IF(U127=0,0,1)+IF(W127=0,0,1)+IF(Y127=0,0,1)+IF(AA127=0,0,1)+IF(AC127=0,0,1)+IF(AE127=0,0,1)+IF(AG127=0,0,1)+IF(AI127=0,0,1)+IF(AK127=0,0,1)+IF(AM127=0,0,1)+IF(AO127=0,0,1)+IF(AQ127=0,0,1)+IF(AU127=0,0,1)+IF(AS127=0,0,1)+IF(AU127=0,0,1)+IF(AW127=0,0,1)+IF(AY127=0,0,1)+IF(BA127=0,0,1)+IF(BC127=0,0,1)+IF(BE127=0,0,1)</f>
        <v>1</v>
      </c>
      <c r="K127" s="80">
        <f>IF(J127=0,"-",IF(J127&gt;8,E127/8,E127/J127))</f>
        <v>30</v>
      </c>
      <c r="L127" s="81">
        <f>IF(OR(H127=0,J127=0),"-",H127/J127)</f>
        <v>30</v>
      </c>
      <c r="M127" s="46"/>
      <c r="N127" s="31">
        <f>IF(M127&gt;0,VLOOKUP(M127,'Начисление очков'!$L$4:$M$68,2,FALSE),0)</f>
        <v>0</v>
      </c>
      <c r="O127" s="35"/>
      <c r="P127" s="28">
        <f>IF(O127&gt;0,VLOOKUP(O127,'Начисление очков'!$G$4:$H$68,2,FALSE),0)</f>
        <v>0</v>
      </c>
      <c r="Q127" s="34"/>
      <c r="R127" s="31">
        <f>VLOOKUP(Q127,'Начисление очков'!$V$4:$W$68,2,FALSE)</f>
        <v>0</v>
      </c>
      <c r="S127" s="35"/>
      <c r="T127" s="28">
        <f>VLOOKUP(S127,'Начисление очков'!$Q$4:$R$68,2,FALSE)</f>
        <v>0</v>
      </c>
      <c r="U127" s="35"/>
      <c r="V127" s="28">
        <f>VLOOKUP(U127,'Начисление очков'!$Q$4:$R$68,2,FALSE)</f>
        <v>0</v>
      </c>
      <c r="W127" s="34"/>
      <c r="X127" s="31">
        <f>VLOOKUP(W127,'Начисление очков'!$V$4:$W$68,2,FALSE)</f>
        <v>0</v>
      </c>
      <c r="Y127" s="35"/>
      <c r="Z127" s="28">
        <f>IF(Y127&gt;0,VLOOKUP(Y127,'Начисление очков'!$G$4:$H$68,2,FALSE),0)</f>
        <v>0</v>
      </c>
      <c r="AA127" s="56"/>
      <c r="AB127" s="57">
        <f>IF(AA127&gt;0,VLOOKUP(AA127,'Начисление очков'!$B$4:$C$68,2,FALSE),0)</f>
        <v>0</v>
      </c>
      <c r="AC127" s="35"/>
      <c r="AD127" s="28">
        <f>IF(AC127&gt;0,VLOOKUP(AC127,'Начисление очков'!$G$4:$H$68,2,FALSE),0)</f>
        <v>0</v>
      </c>
      <c r="AE127" s="34"/>
      <c r="AF127" s="31">
        <f>VLOOKUP(AE127,'Начисление очков'!$V$4:$W$68,2,FALSE)</f>
        <v>0</v>
      </c>
      <c r="AG127" s="6">
        <v>32</v>
      </c>
      <c r="AH127" s="6">
        <f>IF(AG127&gt;0,VLOOKUP(AG127,'Начисление очков'!$B$4:$C$68,2,FALSE),0)</f>
        <v>30</v>
      </c>
      <c r="AI127" s="46"/>
      <c r="AJ127" s="34">
        <f>IF(AI127&gt;0,VLOOKUP(AI127,'Начисление очков'!$B$4:$C$68,2,FALSE),0)</f>
        <v>0</v>
      </c>
      <c r="AK127" s="6"/>
      <c r="AL127" s="28">
        <f>VLOOKUP(AK127,'Начисление очков'!$V$4:$W$68,2,FALSE)</f>
        <v>0</v>
      </c>
      <c r="AM127" s="34"/>
      <c r="AN127" s="31">
        <f>IF(AM127&gt;0,VLOOKUP(AM127,'Начисление очков'!$G$4:$H$68,2,FALSE),0)</f>
        <v>0</v>
      </c>
      <c r="AO127" s="35"/>
      <c r="AP127" s="107">
        <f>VLOOKUP(AO127,'Начисление очков'!$L$4:$M$68,2,FALSE)</f>
        <v>0</v>
      </c>
      <c r="AQ127" s="34"/>
      <c r="AR127" s="31">
        <f>VLOOKUP(AQ127,'Начисление очков'!$G$4:$H$68,2,FALSE)</f>
        <v>0</v>
      </c>
      <c r="AS127" s="35"/>
      <c r="AT127" s="28">
        <f>VLOOKUP(AS127,'Начисление очков'!$L$4:$M$68,2,FALSE)</f>
        <v>0</v>
      </c>
      <c r="AU127" s="56"/>
      <c r="AV127" s="57">
        <f>VLOOKUP(AU127,'Начисление очков'!$Q$4:$R$68,2,FALSE)</f>
        <v>0</v>
      </c>
      <c r="AW127" s="35"/>
      <c r="AX127" s="28">
        <f>VLOOKUP(AW127,'Начисление очков'!$Q$4:$R$68,2,FALSE)</f>
        <v>0</v>
      </c>
      <c r="AY127" s="46"/>
      <c r="AZ127" s="31">
        <f>IF(AY127&gt;0,VLOOKUP(AY127,'Начисление очков'!$Q$4:$R$68,2,FALSE),0)</f>
        <v>0</v>
      </c>
      <c r="BA127" s="6"/>
      <c r="BB127" s="28">
        <f>VLOOKUP(BA127,'Начисление очков'!$L$4:$M$68,2,FALSE)</f>
        <v>0</v>
      </c>
      <c r="BC127" s="46"/>
      <c r="BD127" s="34">
        <f>IF(BC127&gt;0,VLOOKUP(BC127,'Начисление очков'!$B$4:$C$68,2,FALSE),0)</f>
        <v>0</v>
      </c>
      <c r="BE127" s="35"/>
      <c r="BF127" s="28">
        <f>IF(BE127&gt;0,VLOOKUP(BE127,'Начисление очков'!$G$4:$H$68,2,FALSE),0)</f>
        <v>0</v>
      </c>
      <c r="BG127" s="223"/>
      <c r="BH127" s="222">
        <f>IF(BG127&gt;0,VLOOKUP(BG127,'Начисление очков'!$L$4:$M$68,2,FALSE),0)</f>
        <v>0</v>
      </c>
      <c r="BI127" s="87">
        <v>30</v>
      </c>
      <c r="BJ127" s="88">
        <v>30</v>
      </c>
      <c r="BK127" s="88">
        <v>117</v>
      </c>
      <c r="BM127" s="24" t="e">
        <f>IF(#REF!=0,0,1)</f>
        <v>#REF!</v>
      </c>
    </row>
    <row r="128" spans="2:65" ht="15.9" customHeight="1" x14ac:dyDescent="0.3">
      <c r="B128" s="66" t="s">
        <v>203</v>
      </c>
      <c r="C128" s="67">
        <f>C127+1</f>
        <v>119</v>
      </c>
      <c r="D128" s="114">
        <f>IF(BK128=0," ",BK128-C128)</f>
        <v>-1</v>
      </c>
      <c r="E128" s="65">
        <f>LARGE((N128,P128,R128,T128,V128,X128,Z128,AB128,AD128,AF128,AH128,AJ128,AL128,AN128,AP128,AR128,AT128,AV128,AX128,AZ128,BB128,BD128,BF128),1)+LARGE((N128,P128,R128,T128,V128,X128,Z128,AB128,AD128,AF128,AH128,AJ128,AL128,AN128,AP128,AR128,AT128,AV128,AX128,AZ128,BB128,BD128,BF128),2)+LARGE((N128,P128,R128,T128,V128,X128,Z128,AB128,AD128,AF128,AH128,AJ128,AL128,AN128,AP128,AR128,AT128,AV128,AX128,AZ128,BB128,BD128,BF128),3)+LARGE((N128,P128,R128,T128,V128,X128,Z128,AB128,AD128,AF128,AH128,AJ128,AL128,AN128,AP128,AR128,AT128,AV128,AX128,AZ128,BB128,BD128,BF128),4)+LARGE((N128,P128,R128,T128,V128,X128,Z128,AB128,AD128,AF128,AH128,AJ128,AL128,AN128,AP128,AR128,AT128,AV128,AX128,AZ128,BB128,BD128,BF128),5)+LARGE((N128,P128,R128,T128,V128,X128,Z128,AB128,AD128,AF128,AH128,AJ128,AL128,AN128,AP128,AR128,AT128,AV128,AX128,AZ128,BB128,BD128,BF128),6)+LARGE((N128,P128,R128,T128,V128,X128,Z128,AB128,AD128,AF128,AH128,AJ128,AL128,AN128,AP128,AR128,AT128,AV128,AX128,AZ128,BB128,BD128,BF128),7)+LARGE((N128,P128,R128,T128,V128,X128,Z128,AB128,AD128,AF128,AH128,AJ128,AL128,AN128,AP128,AR128,AT128,AV128,AX128,AZ128,BB128,BD128,BF128),8)</f>
        <v>30</v>
      </c>
      <c r="F128" s="74">
        <f>E128-BI128</f>
        <v>0</v>
      </c>
      <c r="G128" s="73" t="str">
        <f>IF(SUMIF(M128:BF128,"&lt;0")&lt;&gt;0,SUMIF(M128:BF128,"&lt;0")*(-1)," ")</f>
        <v xml:space="preserve"> </v>
      </c>
      <c r="H128" s="77">
        <f>N128+P128+R128+T128+V128+X128+Z128+AB128+AD128+AF128+AH128+AJ128+AL128+AN128+AP128+AR128+AT128+AV128+AX128+AZ128+BB128+BD128+BF128</f>
        <v>30</v>
      </c>
      <c r="I128" s="74">
        <f>H128-BJ128</f>
        <v>0</v>
      </c>
      <c r="J128" s="78">
        <f>IF(M128=0,0,1)+IF(O128=0,0,1)+IF(Q128=0,0,1)+IF(S128=0,0,1)+IF(U128=0,0,1)+IF(W128=0,0,1)+IF(Y128=0,0,1)+IF(AA128=0,0,1)+IF(AC128=0,0,1)+IF(AE128=0,0,1)+IF(AG128=0,0,1)+IF(AI128=0,0,1)+IF(AK128=0,0,1)+IF(AM128=0,0,1)+IF(AO128=0,0,1)+IF(AQ128=0,0,1)+IF(AU128=0,0,1)+IF(AS128=0,0,1)+IF(AU128=0,0,1)+IF(AW128=0,0,1)+IF(AY128=0,0,1)+IF(BA128=0,0,1)+IF(BC128=0,0,1)+IF(BE128=0,0,1)</f>
        <v>1</v>
      </c>
      <c r="K128" s="80">
        <f>IF(J128=0,"-",IF(J128&gt;8,E128/8,E128/J128))</f>
        <v>30</v>
      </c>
      <c r="L128" s="81">
        <f>IF(OR(H128=0,J128=0),"-",H128/J128)</f>
        <v>30</v>
      </c>
      <c r="M128" s="46"/>
      <c r="N128" s="31">
        <f>IF(M128&gt;0,VLOOKUP(M128,'Начисление очков'!$L$4:$M$68,2,FALSE),0)</f>
        <v>0</v>
      </c>
      <c r="O128" s="35"/>
      <c r="P128" s="28">
        <f>IF(O128&gt;0,VLOOKUP(O128,'Начисление очков'!$G$4:$H$68,2,FALSE),0)</f>
        <v>0</v>
      </c>
      <c r="Q128" s="34"/>
      <c r="R128" s="31">
        <f>VLOOKUP(Q128,'Начисление очков'!$V$4:$W$68,2,FALSE)</f>
        <v>0</v>
      </c>
      <c r="S128" s="35"/>
      <c r="T128" s="28">
        <f>VLOOKUP(S128,'Начисление очков'!$Q$4:$R$68,2,FALSE)</f>
        <v>0</v>
      </c>
      <c r="U128" s="35"/>
      <c r="V128" s="28">
        <f>VLOOKUP(U128,'Начисление очков'!$Q$4:$R$68,2,FALSE)</f>
        <v>0</v>
      </c>
      <c r="W128" s="34"/>
      <c r="X128" s="31">
        <f>VLOOKUP(W128,'Начисление очков'!$V$4:$W$68,2,FALSE)</f>
        <v>0</v>
      </c>
      <c r="Y128" s="35"/>
      <c r="Z128" s="28">
        <f>IF(Y128&gt;0,VLOOKUP(Y128,'Начисление очков'!$G$4:$H$68,2,FALSE),0)</f>
        <v>0</v>
      </c>
      <c r="AA128" s="56">
        <v>32</v>
      </c>
      <c r="AB128" s="57">
        <f>IF(AA128&gt;0,VLOOKUP(AA128,'Начисление очков'!$B$4:$C$68,2,FALSE),0)</f>
        <v>30</v>
      </c>
      <c r="AC128" s="35"/>
      <c r="AD128" s="28">
        <f>IF(AC128&gt;0,VLOOKUP(AC128,'Начисление очков'!$G$4:$H$68,2,FALSE),0)</f>
        <v>0</v>
      </c>
      <c r="AE128" s="34"/>
      <c r="AF128" s="31">
        <f>VLOOKUP(AE128,'Начисление очков'!$V$4:$W$68,2,FALSE)</f>
        <v>0</v>
      </c>
      <c r="AG128" s="6"/>
      <c r="AH128" s="6">
        <f>IF(AG128&gt;0,VLOOKUP(AG128,'Начисление очков'!$B$4:$C$68,2,FALSE),0)</f>
        <v>0</v>
      </c>
      <c r="AI128" s="46"/>
      <c r="AJ128" s="34">
        <f>IF(AI128&gt;0,VLOOKUP(AI128,'Начисление очков'!$B$4:$C$68,2,FALSE),0)</f>
        <v>0</v>
      </c>
      <c r="AK128" s="6"/>
      <c r="AL128" s="28">
        <f>VLOOKUP(AK128,'Начисление очков'!$V$4:$W$68,2,FALSE)</f>
        <v>0</v>
      </c>
      <c r="AM128" s="34"/>
      <c r="AN128" s="31">
        <f>IF(AM128&gt;0,VLOOKUP(AM128,'Начисление очков'!$G$4:$H$68,2,FALSE),0)</f>
        <v>0</v>
      </c>
      <c r="AO128" s="35"/>
      <c r="AP128" s="107">
        <f>VLOOKUP(AO128,'Начисление очков'!$L$4:$M$68,2,FALSE)</f>
        <v>0</v>
      </c>
      <c r="AQ128" s="34"/>
      <c r="AR128" s="31">
        <f>VLOOKUP(AQ128,'Начисление очков'!$G$4:$H$68,2,FALSE)</f>
        <v>0</v>
      </c>
      <c r="AS128" s="35"/>
      <c r="AT128" s="28">
        <f>VLOOKUP(AS128,'Начисление очков'!$L$4:$M$68,2,FALSE)</f>
        <v>0</v>
      </c>
      <c r="AU128" s="56"/>
      <c r="AV128" s="57">
        <f>VLOOKUP(AU128,'Начисление очков'!$Q$4:$R$68,2,FALSE)</f>
        <v>0</v>
      </c>
      <c r="AW128" s="35"/>
      <c r="AX128" s="28">
        <f>VLOOKUP(AW128,'Начисление очков'!$Q$4:$R$68,2,FALSE)</f>
        <v>0</v>
      </c>
      <c r="AY128" s="46"/>
      <c r="AZ128" s="31">
        <f>IF(AY128&gt;0,VLOOKUP(AY128,'Начисление очков'!$Q$4:$R$68,2,FALSE),0)</f>
        <v>0</v>
      </c>
      <c r="BA128" s="6"/>
      <c r="BB128" s="28">
        <f>VLOOKUP(BA128,'Начисление очков'!$L$4:$M$68,2,FALSE)</f>
        <v>0</v>
      </c>
      <c r="BC128" s="46"/>
      <c r="BD128" s="34">
        <f>IF(BC128&gt;0,VLOOKUP(BC128,'Начисление очков'!$B$4:$C$68,2,FALSE),0)</f>
        <v>0</v>
      </c>
      <c r="BE128" s="35"/>
      <c r="BF128" s="28">
        <f>IF(BE128&gt;0,VLOOKUP(BE128,'Начисление очков'!$G$4:$H$68,2,FALSE),0)</f>
        <v>0</v>
      </c>
      <c r="BG128" s="223"/>
      <c r="BH128" s="222">
        <f>IF(BG128&gt;0,VLOOKUP(BG128,'Начисление очков'!$L$4:$M$68,2,FALSE),0)</f>
        <v>0</v>
      </c>
      <c r="BI128" s="87">
        <v>30</v>
      </c>
      <c r="BJ128" s="88">
        <v>30</v>
      </c>
      <c r="BK128" s="88">
        <v>118</v>
      </c>
      <c r="BM128" s="24" t="e">
        <f>IF(#REF!=0,0,1)</f>
        <v>#REF!</v>
      </c>
    </row>
    <row r="129" spans="2:65" ht="15.9" customHeight="1" x14ac:dyDescent="0.3">
      <c r="B129" s="66" t="s">
        <v>243</v>
      </c>
      <c r="C129" s="67">
        <f>C128+1</f>
        <v>120</v>
      </c>
      <c r="D129" s="114">
        <f>IF(BK129=0," ",BK129-C129)</f>
        <v>57</v>
      </c>
      <c r="E129" s="65">
        <f>LARGE((N129,P129,R129,T129,V129,X129,Z129,AB129,AD129,AF129,AH129,AJ129,AL129,AN129,AP129,AR129,AT129,AV129,AX129,AZ129,BB129,BD129,BF129),1)+LARGE((N129,P129,R129,T129,V129,X129,Z129,AB129,AD129,AF129,AH129,AJ129,AL129,AN129,AP129,AR129,AT129,AV129,AX129,AZ129,BB129,BD129,BF129),2)+LARGE((N129,P129,R129,T129,V129,X129,Z129,AB129,AD129,AF129,AH129,AJ129,AL129,AN129,AP129,AR129,AT129,AV129,AX129,AZ129,BB129,BD129,BF129),3)+LARGE((N129,P129,R129,T129,V129,X129,Z129,AB129,AD129,AF129,AH129,AJ129,AL129,AN129,AP129,AR129,AT129,AV129,AX129,AZ129,BB129,BD129,BF129),4)+LARGE((N129,P129,R129,T129,V129,X129,Z129,AB129,AD129,AF129,AH129,AJ129,AL129,AN129,AP129,AR129,AT129,AV129,AX129,AZ129,BB129,BD129,BF129),5)+LARGE((N129,P129,R129,T129,V129,X129,Z129,AB129,AD129,AF129,AH129,AJ129,AL129,AN129,AP129,AR129,AT129,AV129,AX129,AZ129,BB129,BD129,BF129),6)+LARGE((N129,P129,R129,T129,V129,X129,Z129,AB129,AD129,AF129,AH129,AJ129,AL129,AN129,AP129,AR129,AT129,AV129,AX129,AZ129,BB129,BD129,BF129),7)+LARGE((N129,P129,R129,T129,V129,X129,Z129,AB129,AD129,AF129,AH129,AJ129,AL129,AN129,AP129,AR129,AT129,AV129,AX129,AZ129,BB129,BD129,BF129),8)</f>
        <v>29</v>
      </c>
      <c r="F129" s="74">
        <f>E129-BI129</f>
        <v>29</v>
      </c>
      <c r="G129" s="73" t="str">
        <f>IF(SUMIF(M129:BF129,"&lt;0")&lt;&gt;0,SUMIF(M129:BF129,"&lt;0")*(-1)," ")</f>
        <v xml:space="preserve"> </v>
      </c>
      <c r="H129" s="77">
        <f>N129+P129+R129+T129+V129+X129+Z129+AB129+AD129+AF129+AH129+AJ129+AL129+AN129+AP129+AR129+AT129+AV129+AX129+AZ129+BB129+BD129+BF129</f>
        <v>29</v>
      </c>
      <c r="I129" s="74">
        <f>H129-BJ129</f>
        <v>29</v>
      </c>
      <c r="J129" s="78">
        <f>IF(M129=0,0,1)+IF(O129=0,0,1)+IF(Q129=0,0,1)+IF(S129=0,0,1)+IF(U129=0,0,1)+IF(W129=0,0,1)+IF(Y129=0,0,1)+IF(AA129=0,0,1)+IF(AC129=0,0,1)+IF(AE129=0,0,1)+IF(AG129=0,0,1)+IF(AI129=0,0,1)+IF(AK129=0,0,1)+IF(AM129=0,0,1)+IF(AO129=0,0,1)+IF(AQ129=0,0,1)+IF(AU129=0,0,1)+IF(AS129=0,0,1)+IF(AU129=0,0,1)+IF(AW129=0,0,1)+IF(AY129=0,0,1)+IF(BA129=0,0,1)+IF(BC129=0,0,1)+IF(BE129=0,0,1)</f>
        <v>1</v>
      </c>
      <c r="K129" s="80">
        <f>IF(J129=0,"-",IF(J129&gt;8,E129/8,E129/J129))</f>
        <v>29</v>
      </c>
      <c r="L129" s="81">
        <f>IF(OR(H129=0,J129=0),"-",H129/J129)</f>
        <v>29</v>
      </c>
      <c r="M129" s="46">
        <v>17</v>
      </c>
      <c r="N129" s="31">
        <f>IF(M129&gt;0,VLOOKUP(M129,'Начисление очков'!$L$4:$M$68,2,FALSE),0)</f>
        <v>29</v>
      </c>
      <c r="O129" s="35"/>
      <c r="P129" s="28">
        <f>IF(O129&gt;0,VLOOKUP(O129,'Начисление очков'!$G$4:$H$68,2,FALSE),0)</f>
        <v>0</v>
      </c>
      <c r="Q129" s="34"/>
      <c r="R129" s="31">
        <f>VLOOKUP(Q129,'Начисление очков'!$V$4:$W$68,2,FALSE)</f>
        <v>0</v>
      </c>
      <c r="S129" s="35"/>
      <c r="T129" s="28">
        <f>VLOOKUP(S129,'Начисление очков'!$Q$4:$R$68,2,FALSE)</f>
        <v>0</v>
      </c>
      <c r="U129" s="35"/>
      <c r="V129" s="28">
        <f>VLOOKUP(U129,'Начисление очков'!$Q$4:$R$68,2,FALSE)</f>
        <v>0</v>
      </c>
      <c r="W129" s="34"/>
      <c r="X129" s="31">
        <f>VLOOKUP(W129,'Начисление очков'!$V$4:$W$68,2,FALSE)</f>
        <v>0</v>
      </c>
      <c r="Y129" s="35"/>
      <c r="Z129" s="28">
        <f>IF(Y129&gt;0,VLOOKUP(Y129,'Начисление очков'!$G$4:$H$68,2,FALSE),0)</f>
        <v>0</v>
      </c>
      <c r="AA129" s="56"/>
      <c r="AB129" s="57">
        <f>IF(AA129&gt;0,VLOOKUP(AA129,'Начисление очков'!$B$4:$C$68,2,FALSE),0)</f>
        <v>0</v>
      </c>
      <c r="AC129" s="35"/>
      <c r="AD129" s="28">
        <f>IF(AC129&gt;0,VLOOKUP(AC129,'Начисление очков'!$G$4:$H$68,2,FALSE),0)</f>
        <v>0</v>
      </c>
      <c r="AE129" s="34"/>
      <c r="AF129" s="31">
        <f>VLOOKUP(AE129,'Начисление очков'!$V$4:$W$68,2,FALSE)</f>
        <v>0</v>
      </c>
      <c r="AG129" s="6"/>
      <c r="AH129" s="6">
        <f>IF(AG129&gt;0,VLOOKUP(AG129,'Начисление очков'!$B$4:$C$68,2,FALSE),0)</f>
        <v>0</v>
      </c>
      <c r="AI129" s="46"/>
      <c r="AJ129" s="34">
        <f>IF(AI129&gt;0,VLOOKUP(AI129,'Начисление очков'!$B$4:$C$68,2,FALSE),0)</f>
        <v>0</v>
      </c>
      <c r="AK129" s="6"/>
      <c r="AL129" s="28">
        <f>VLOOKUP(AK129,'Начисление очков'!$V$4:$W$68,2,FALSE)</f>
        <v>0</v>
      </c>
      <c r="AM129" s="34"/>
      <c r="AN129" s="31">
        <f>IF(AM129&gt;0,VLOOKUP(AM129,'Начисление очков'!$G$4:$H$68,2,FALSE),0)</f>
        <v>0</v>
      </c>
      <c r="AO129" s="35"/>
      <c r="AP129" s="107">
        <f>VLOOKUP(AO129,'Начисление очков'!$L$4:$M$68,2,FALSE)</f>
        <v>0</v>
      </c>
      <c r="AQ129" s="34"/>
      <c r="AR129" s="31">
        <f>VLOOKUP(AQ129,'Начисление очков'!$G$4:$H$68,2,FALSE)</f>
        <v>0</v>
      </c>
      <c r="AS129" s="35"/>
      <c r="AT129" s="28">
        <f>VLOOKUP(AS129,'Начисление очков'!$L$4:$M$68,2,FALSE)</f>
        <v>0</v>
      </c>
      <c r="AU129" s="56"/>
      <c r="AV129" s="57">
        <f>VLOOKUP(AU129,'Начисление очков'!$Q$4:$R$68,2,FALSE)</f>
        <v>0</v>
      </c>
      <c r="AW129" s="35"/>
      <c r="AX129" s="28">
        <f>VLOOKUP(AW129,'Начисление очков'!$Q$4:$R$68,2,FALSE)</f>
        <v>0</v>
      </c>
      <c r="AY129" s="46"/>
      <c r="AZ129" s="31">
        <f>IF(AY129&gt;0,VLOOKUP(AY129,'Начисление очков'!$Q$4:$R$68,2,FALSE),0)</f>
        <v>0</v>
      </c>
      <c r="BA129" s="6"/>
      <c r="BB129" s="28">
        <f>VLOOKUP(BA129,'Начисление очков'!$L$4:$M$68,2,FALSE)</f>
        <v>0</v>
      </c>
      <c r="BC129" s="46"/>
      <c r="BD129" s="34">
        <f>IF(BC129&gt;0,VLOOKUP(BC129,'Начисление очков'!$B$4:$C$68,2,FALSE),0)</f>
        <v>0</v>
      </c>
      <c r="BE129" s="35"/>
      <c r="BF129" s="28">
        <f>IF(BE129&gt;0,VLOOKUP(BE129,'Начисление очков'!$G$4:$H$68,2,FALSE),0)</f>
        <v>0</v>
      </c>
      <c r="BG129" s="223"/>
      <c r="BH129" s="222">
        <f>IF(BG129&gt;0,VLOOKUP(BG129,'Начисление очков'!$L$4:$M$68,2,FALSE),0)</f>
        <v>0</v>
      </c>
      <c r="BI129" s="87"/>
      <c r="BJ129" s="88"/>
      <c r="BK129" s="88">
        <v>177</v>
      </c>
      <c r="BM129" s="24" t="e">
        <f>IF(#REF!=0,0,1)</f>
        <v>#REF!</v>
      </c>
    </row>
    <row r="130" spans="2:65" ht="15.9" customHeight="1" x14ac:dyDescent="0.3">
      <c r="B130" s="66" t="s">
        <v>170</v>
      </c>
      <c r="C130" s="67">
        <f>C129+1</f>
        <v>121</v>
      </c>
      <c r="D130" s="114">
        <f>IF(BK130=0," ",BK130-C130)</f>
        <v>-2</v>
      </c>
      <c r="E130" s="65">
        <f>LARGE((N130,P130,R130,T130,V130,X130,Z130,AB130,AD130,AF130,AH130,AJ130,AL130,AN130,AP130,AR130,AT130,AV130,AX130,AZ130,BB130,BD130,BF130),1)+LARGE((N130,P130,R130,T130,V130,X130,Z130,AB130,AD130,AF130,AH130,AJ130,AL130,AN130,AP130,AR130,AT130,AV130,AX130,AZ130,BB130,BD130,BF130),2)+LARGE((N130,P130,R130,T130,V130,X130,Z130,AB130,AD130,AF130,AH130,AJ130,AL130,AN130,AP130,AR130,AT130,AV130,AX130,AZ130,BB130,BD130,BF130),3)+LARGE((N130,P130,R130,T130,V130,X130,Z130,AB130,AD130,AF130,AH130,AJ130,AL130,AN130,AP130,AR130,AT130,AV130,AX130,AZ130,BB130,BD130,BF130),4)+LARGE((N130,P130,R130,T130,V130,X130,Z130,AB130,AD130,AF130,AH130,AJ130,AL130,AN130,AP130,AR130,AT130,AV130,AX130,AZ130,BB130,BD130,BF130),5)+LARGE((N130,P130,R130,T130,V130,X130,Z130,AB130,AD130,AF130,AH130,AJ130,AL130,AN130,AP130,AR130,AT130,AV130,AX130,AZ130,BB130,BD130,BF130),6)+LARGE((N130,P130,R130,T130,V130,X130,Z130,AB130,AD130,AF130,AH130,AJ130,AL130,AN130,AP130,AR130,AT130,AV130,AX130,AZ130,BB130,BD130,BF130),7)+LARGE((N130,P130,R130,T130,V130,X130,Z130,AB130,AD130,AF130,AH130,AJ130,AL130,AN130,AP130,AR130,AT130,AV130,AX130,AZ130,BB130,BD130,BF130),8)</f>
        <v>29</v>
      </c>
      <c r="F130" s="74">
        <f>E130-BI130</f>
        <v>0</v>
      </c>
      <c r="G130" s="73" t="str">
        <f>IF(SUMIF(M130:BF130,"&lt;0")&lt;&gt;0,SUMIF(M130:BF130,"&lt;0")*(-1)," ")</f>
        <v xml:space="preserve"> </v>
      </c>
      <c r="H130" s="77">
        <f>N130+P130+R130+T130+V130+X130+Z130+AB130+AD130+AF130+AH130+AJ130+AL130+AN130+AP130+AR130+AT130+AV130+AX130+AZ130+BB130+BD130+BF130</f>
        <v>29</v>
      </c>
      <c r="I130" s="74">
        <f>H130-BJ130</f>
        <v>0</v>
      </c>
      <c r="J130" s="78">
        <f>IF(M130=0,0,1)+IF(O130=0,0,1)+IF(Q130=0,0,1)+IF(S130=0,0,1)+IF(U130=0,0,1)+IF(W130=0,0,1)+IF(Y130=0,0,1)+IF(AA130=0,0,1)+IF(AC130=0,0,1)+IF(AE130=0,0,1)+IF(AG130=0,0,1)+IF(AI130=0,0,1)+IF(AK130=0,0,1)+IF(AM130=0,0,1)+IF(AO130=0,0,1)+IF(AQ130=0,0,1)+IF(AU130=0,0,1)+IF(AS130=0,0,1)+IF(AU130=0,0,1)+IF(AW130=0,0,1)+IF(AY130=0,0,1)+IF(BA130=0,0,1)+IF(BC130=0,0,1)+IF(BE130=0,0,1)</f>
        <v>4</v>
      </c>
      <c r="K130" s="80">
        <f>IF(J130=0,"-",IF(J130&gt;8,E130/8,E130/J130))</f>
        <v>7.25</v>
      </c>
      <c r="L130" s="81">
        <f>IF(OR(H130=0,J130=0),"-",H130/J130)</f>
        <v>7.25</v>
      </c>
      <c r="M130" s="46"/>
      <c r="N130" s="31">
        <f>IF(M130&gt;0,VLOOKUP(M130,'Начисление очков'!$L$4:$M$68,2,FALSE),0)</f>
        <v>0</v>
      </c>
      <c r="O130" s="35"/>
      <c r="P130" s="28">
        <f>IF(O130&gt;0,VLOOKUP(O130,'Начисление очков'!$G$4:$H$68,2,FALSE),0)</f>
        <v>0</v>
      </c>
      <c r="Q130" s="34"/>
      <c r="R130" s="31">
        <f>VLOOKUP(Q130,'Начисление очков'!$V$4:$W$68,2,FALSE)</f>
        <v>0</v>
      </c>
      <c r="S130" s="35"/>
      <c r="T130" s="28">
        <f>VLOOKUP(S130,'Начисление очков'!$Q$4:$R$68,2,FALSE)</f>
        <v>0</v>
      </c>
      <c r="U130" s="35">
        <v>15</v>
      </c>
      <c r="V130" s="28">
        <f>VLOOKUP(U130,'Начисление очков'!$Q$4:$R$68,2,FALSE)</f>
        <v>20</v>
      </c>
      <c r="W130" s="34"/>
      <c r="X130" s="31">
        <f>VLOOKUP(W130,'Начисление очков'!$V$4:$W$68,2,FALSE)</f>
        <v>0</v>
      </c>
      <c r="Y130" s="35"/>
      <c r="Z130" s="28">
        <f>IF(Y130&gt;0,VLOOKUP(Y130,'Начисление очков'!$G$4:$H$68,2,FALSE),0)</f>
        <v>0</v>
      </c>
      <c r="AA130" s="56"/>
      <c r="AB130" s="57">
        <f>IF(AA130&gt;0,VLOOKUP(AA130,'Начисление очков'!$B$4:$C$68,2,FALSE),0)</f>
        <v>0</v>
      </c>
      <c r="AC130" s="35"/>
      <c r="AD130" s="28">
        <f>IF(AC130&gt;0,VLOOKUP(AC130,'Начисление очков'!$G$4:$H$68,2,FALSE),0)</f>
        <v>0</v>
      </c>
      <c r="AE130" s="34">
        <v>24</v>
      </c>
      <c r="AF130" s="31">
        <f>VLOOKUP(AE130,'Начисление очков'!$V$4:$W$68,2,FALSE)</f>
        <v>4</v>
      </c>
      <c r="AG130" s="6"/>
      <c r="AH130" s="6">
        <f>IF(AG130&gt;0,VLOOKUP(AG130,'Начисление очков'!$B$4:$C$68,2,FALSE),0)</f>
        <v>0</v>
      </c>
      <c r="AI130" s="46"/>
      <c r="AJ130" s="34">
        <f>IF(AI130&gt;0,VLOOKUP(AI130,'Начисление очков'!$B$4:$C$68,2,FALSE),0)</f>
        <v>0</v>
      </c>
      <c r="AK130" s="6">
        <v>24</v>
      </c>
      <c r="AL130" s="28">
        <f>VLOOKUP(AK130,'Начисление очков'!$V$4:$W$68,2,FALSE)</f>
        <v>4</v>
      </c>
      <c r="AM130" s="34"/>
      <c r="AN130" s="31">
        <f>IF(AM130&gt;0,VLOOKUP(AM130,'Начисление очков'!$G$4:$H$68,2,FALSE),0)</f>
        <v>0</v>
      </c>
      <c r="AO130" s="35"/>
      <c r="AP130" s="107">
        <f>VLOOKUP(AO130,'Начисление очков'!$L$4:$M$68,2,FALSE)</f>
        <v>0</v>
      </c>
      <c r="AQ130" s="34">
        <v>64</v>
      </c>
      <c r="AR130" s="31">
        <f>VLOOKUP(AQ130,'Начисление очков'!$G$4:$H$68,2,FALSE)</f>
        <v>1</v>
      </c>
      <c r="AS130" s="35"/>
      <c r="AT130" s="28">
        <f>VLOOKUP(AS130,'Начисление очков'!$L$4:$M$68,2,FALSE)</f>
        <v>0</v>
      </c>
      <c r="AU130" s="56"/>
      <c r="AV130" s="57">
        <f>VLOOKUP(AU130,'Начисление очков'!$Q$4:$R$68,2,FALSE)</f>
        <v>0</v>
      </c>
      <c r="AW130" s="35"/>
      <c r="AX130" s="28">
        <f>VLOOKUP(AW130,'Начисление очков'!$Q$4:$R$68,2,FALSE)</f>
        <v>0</v>
      </c>
      <c r="AY130" s="46"/>
      <c r="AZ130" s="31">
        <f>IF(AY130&gt;0,VLOOKUP(AY130,'Начисление очков'!$Q$4:$R$68,2,FALSE),0)</f>
        <v>0</v>
      </c>
      <c r="BA130" s="6"/>
      <c r="BB130" s="28">
        <f>VLOOKUP(BA130,'Начисление очков'!$L$4:$M$68,2,FALSE)</f>
        <v>0</v>
      </c>
      <c r="BC130" s="46"/>
      <c r="BD130" s="34">
        <f>IF(BC130&gt;0,VLOOKUP(BC130,'Начисление очков'!$B$4:$C$68,2,FALSE),0)</f>
        <v>0</v>
      </c>
      <c r="BE130" s="35"/>
      <c r="BF130" s="28">
        <f>IF(BE130&gt;0,VLOOKUP(BE130,'Начисление очков'!$G$4:$H$68,2,FALSE),0)</f>
        <v>0</v>
      </c>
      <c r="BG130" s="223"/>
      <c r="BH130" s="222">
        <f>IF(BG130&gt;0,VLOOKUP(BG130,'Начисление очков'!$L$4:$M$68,2,FALSE),0)</f>
        <v>0</v>
      </c>
      <c r="BI130" s="87">
        <v>29</v>
      </c>
      <c r="BJ130" s="88">
        <v>29</v>
      </c>
      <c r="BK130" s="88">
        <v>119</v>
      </c>
      <c r="BM130" s="24" t="e">
        <f>IF(#REF!=0,0,1)</f>
        <v>#REF!</v>
      </c>
    </row>
    <row r="131" spans="2:65" ht="15.9" customHeight="1" x14ac:dyDescent="0.3">
      <c r="B131" s="66" t="s">
        <v>215</v>
      </c>
      <c r="C131" s="67">
        <f>C130+1</f>
        <v>122</v>
      </c>
      <c r="D131" s="114">
        <f>IF(BK131=0," ",BK131-C131)</f>
        <v>-2</v>
      </c>
      <c r="E131" s="65">
        <f>LARGE((N131,P131,R131,T131,V131,X131,Z131,AB131,AD131,AF131,AH131,AJ131,AL131,AN131,AP131,AR131,AT131,AV131,AX131,AZ131,BB131,BD131,BF131),1)+LARGE((N131,P131,R131,T131,V131,X131,Z131,AB131,AD131,AF131,AH131,AJ131,AL131,AN131,AP131,AR131,AT131,AV131,AX131,AZ131,BB131,BD131,BF131),2)+LARGE((N131,P131,R131,T131,V131,X131,Z131,AB131,AD131,AF131,AH131,AJ131,AL131,AN131,AP131,AR131,AT131,AV131,AX131,AZ131,BB131,BD131,BF131),3)+LARGE((N131,P131,R131,T131,V131,X131,Z131,AB131,AD131,AF131,AH131,AJ131,AL131,AN131,AP131,AR131,AT131,AV131,AX131,AZ131,BB131,BD131,BF131),4)+LARGE((N131,P131,R131,T131,V131,X131,Z131,AB131,AD131,AF131,AH131,AJ131,AL131,AN131,AP131,AR131,AT131,AV131,AX131,AZ131,BB131,BD131,BF131),5)+LARGE((N131,P131,R131,T131,V131,X131,Z131,AB131,AD131,AF131,AH131,AJ131,AL131,AN131,AP131,AR131,AT131,AV131,AX131,AZ131,BB131,BD131,BF131),6)+LARGE((N131,P131,R131,T131,V131,X131,Z131,AB131,AD131,AF131,AH131,AJ131,AL131,AN131,AP131,AR131,AT131,AV131,AX131,AZ131,BB131,BD131,BF131),7)+LARGE((N131,P131,R131,T131,V131,X131,Z131,AB131,AD131,AF131,AH131,AJ131,AL131,AN131,AP131,AR131,AT131,AV131,AX131,AZ131,BB131,BD131,BF131),8)</f>
        <v>28</v>
      </c>
      <c r="F131" s="74">
        <f>E131-BI131</f>
        <v>0</v>
      </c>
      <c r="G131" s="73" t="str">
        <f>IF(SUMIF(M131:BF131,"&lt;0")&lt;&gt;0,SUMIF(M131:BF131,"&lt;0")*(-1)," ")</f>
        <v xml:space="preserve"> </v>
      </c>
      <c r="H131" s="77">
        <f>N131+P131+R131+T131+V131+X131+Z131+AB131+AD131+AF131+AH131+AJ131+AL131+AN131+AP131+AR131+AT131+AV131+AX131+AZ131+BB131+BD131+BF131</f>
        <v>28</v>
      </c>
      <c r="I131" s="74">
        <f>H131-BJ131</f>
        <v>0</v>
      </c>
      <c r="J131" s="78">
        <f>IF(M131=0,0,1)+IF(O131=0,0,1)+IF(Q131=0,0,1)+IF(S131=0,0,1)+IF(U131=0,0,1)+IF(W131=0,0,1)+IF(Y131=0,0,1)+IF(AA131=0,0,1)+IF(AC131=0,0,1)+IF(AE131=0,0,1)+IF(AG131=0,0,1)+IF(AI131=0,0,1)+IF(AK131=0,0,1)+IF(AM131=0,0,1)+IF(AO131=0,0,1)+IF(AQ131=0,0,1)+IF(AU131=0,0,1)+IF(AS131=0,0,1)+IF(AU131=0,0,1)+IF(AW131=0,0,1)+IF(AY131=0,0,1)+IF(BA131=0,0,1)+IF(BC131=0,0,1)+IF(BE131=0,0,1)</f>
        <v>5</v>
      </c>
      <c r="K131" s="80">
        <f>IF(J131=0,"-",IF(J131&gt;8,E131/8,E131/J131))</f>
        <v>5.6</v>
      </c>
      <c r="L131" s="81">
        <f>IF(OR(H131=0,J131=0),"-",H131/J131)</f>
        <v>5.6</v>
      </c>
      <c r="M131" s="46"/>
      <c r="N131" s="31">
        <f>IF(M131&gt;0,VLOOKUP(M131,'Начисление очков'!$L$4:$M$68,2,FALSE),0)</f>
        <v>0</v>
      </c>
      <c r="O131" s="35">
        <v>24</v>
      </c>
      <c r="P131" s="28">
        <f>IF(O131&gt;0,VLOOKUP(O131,'Начисление очков'!$G$4:$H$68,2,FALSE),0)</f>
        <v>21</v>
      </c>
      <c r="Q131" s="34"/>
      <c r="R131" s="31">
        <f>VLOOKUP(Q131,'Начисление очков'!$V$4:$W$68,2,FALSE)</f>
        <v>0</v>
      </c>
      <c r="S131" s="35"/>
      <c r="T131" s="28">
        <f>VLOOKUP(S131,'Начисление очков'!$Q$4:$R$68,2,FALSE)</f>
        <v>0</v>
      </c>
      <c r="U131" s="35"/>
      <c r="V131" s="28">
        <f>VLOOKUP(U131,'Начисление очков'!$Q$4:$R$68,2,FALSE)</f>
        <v>0</v>
      </c>
      <c r="W131" s="34">
        <v>32</v>
      </c>
      <c r="X131" s="31">
        <f>VLOOKUP(W131,'Начисление очков'!$V$4:$W$68,2,FALSE)</f>
        <v>2</v>
      </c>
      <c r="Y131" s="35">
        <v>64</v>
      </c>
      <c r="Z131" s="28">
        <f>IF(Y131&gt;0,VLOOKUP(Y131,'Начисление очков'!$G$4:$H$68,2,FALSE),0)</f>
        <v>1</v>
      </c>
      <c r="AA131" s="56"/>
      <c r="AB131" s="57">
        <f>IF(AA131&gt;0,VLOOKUP(AA131,'Начисление очков'!$B$4:$C$68,2,FALSE),0)</f>
        <v>0</v>
      </c>
      <c r="AC131" s="35"/>
      <c r="AD131" s="28">
        <f>IF(AC131&gt;0,VLOOKUP(AC131,'Начисление очков'!$G$4:$H$68,2,FALSE),0)</f>
        <v>0</v>
      </c>
      <c r="AE131" s="34">
        <v>32</v>
      </c>
      <c r="AF131" s="31">
        <f>VLOOKUP(AE131,'Начисление очков'!$V$4:$W$68,2,FALSE)</f>
        <v>2</v>
      </c>
      <c r="AG131" s="6"/>
      <c r="AH131" s="6">
        <f>IF(AG131&gt;0,VLOOKUP(AG131,'Начисление очков'!$B$4:$C$68,2,FALSE),0)</f>
        <v>0</v>
      </c>
      <c r="AI131" s="46"/>
      <c r="AJ131" s="34">
        <f>IF(AI131&gt;0,VLOOKUP(AI131,'Начисление очков'!$B$4:$C$68,2,FALSE),0)</f>
        <v>0</v>
      </c>
      <c r="AK131" s="6">
        <v>32</v>
      </c>
      <c r="AL131" s="28">
        <f>VLOOKUP(AK131,'Начисление очков'!$V$4:$W$68,2,FALSE)</f>
        <v>2</v>
      </c>
      <c r="AM131" s="34"/>
      <c r="AN131" s="31">
        <f>IF(AM131&gt;0,VLOOKUP(AM131,'Начисление очков'!$G$4:$H$68,2,FALSE),0)</f>
        <v>0</v>
      </c>
      <c r="AO131" s="35"/>
      <c r="AP131" s="107">
        <f>VLOOKUP(AO131,'Начисление очков'!$L$4:$M$68,2,FALSE)</f>
        <v>0</v>
      </c>
      <c r="AQ131" s="34"/>
      <c r="AR131" s="31">
        <f>VLOOKUP(AQ131,'Начисление очков'!$G$4:$H$68,2,FALSE)</f>
        <v>0</v>
      </c>
      <c r="AS131" s="35"/>
      <c r="AT131" s="28">
        <f>VLOOKUP(AS131,'Начисление очков'!$L$4:$M$68,2,FALSE)</f>
        <v>0</v>
      </c>
      <c r="AU131" s="56"/>
      <c r="AV131" s="57">
        <f>VLOOKUP(AU131,'Начисление очков'!$Q$4:$R$68,2,FALSE)</f>
        <v>0</v>
      </c>
      <c r="AW131" s="35"/>
      <c r="AX131" s="28">
        <f>VLOOKUP(AW131,'Начисление очков'!$Q$4:$R$68,2,FALSE)</f>
        <v>0</v>
      </c>
      <c r="AY131" s="46"/>
      <c r="AZ131" s="31">
        <f>IF(AY131&gt;0,VLOOKUP(AY131,'Начисление очков'!$Q$4:$R$68,2,FALSE),0)</f>
        <v>0</v>
      </c>
      <c r="BA131" s="6"/>
      <c r="BB131" s="28">
        <f>VLOOKUP(BA131,'Начисление очков'!$L$4:$M$68,2,FALSE)</f>
        <v>0</v>
      </c>
      <c r="BC131" s="46"/>
      <c r="BD131" s="34">
        <f>IF(BC131&gt;0,VLOOKUP(BC131,'Начисление очков'!$B$4:$C$68,2,FALSE),0)</f>
        <v>0</v>
      </c>
      <c r="BE131" s="35"/>
      <c r="BF131" s="28">
        <f>IF(BE131&gt;0,VLOOKUP(BE131,'Начисление очков'!$G$4:$H$68,2,FALSE),0)</f>
        <v>0</v>
      </c>
      <c r="BG131" s="223"/>
      <c r="BH131" s="222">
        <f>IF(BG131&gt;0,VLOOKUP(BG131,'Начисление очков'!$L$4:$M$68,2,FALSE),0)</f>
        <v>0</v>
      </c>
      <c r="BI131" s="87">
        <v>28</v>
      </c>
      <c r="BJ131" s="88">
        <v>28</v>
      </c>
      <c r="BK131" s="88">
        <v>120</v>
      </c>
      <c r="BM131" s="24" t="e">
        <f>IF(#REF!=0,0,1)</f>
        <v>#REF!</v>
      </c>
    </row>
    <row r="132" spans="2:65" ht="15.9" customHeight="1" x14ac:dyDescent="0.3">
      <c r="B132" s="66" t="s">
        <v>112</v>
      </c>
      <c r="C132" s="67">
        <f>C131+1</f>
        <v>123</v>
      </c>
      <c r="D132" s="114">
        <f>IF(BK132=0," ",BK132-C132)</f>
        <v>-2</v>
      </c>
      <c r="E132" s="65">
        <f>LARGE((N132,P132,R132,T132,V132,X132,Z132,AB132,AD132,AF132,AH132,AJ132,AL132,AN132,AP132,AR132,AT132,AV132,AX132,AZ132,BB132,BD132,BF132),1)+LARGE((N132,P132,R132,T132,V132,X132,Z132,AB132,AD132,AF132,AH132,AJ132,AL132,AN132,AP132,AR132,AT132,AV132,AX132,AZ132,BB132,BD132,BF132),2)+LARGE((N132,P132,R132,T132,V132,X132,Z132,AB132,AD132,AF132,AH132,AJ132,AL132,AN132,AP132,AR132,AT132,AV132,AX132,AZ132,BB132,BD132,BF132),3)+LARGE((N132,P132,R132,T132,V132,X132,Z132,AB132,AD132,AF132,AH132,AJ132,AL132,AN132,AP132,AR132,AT132,AV132,AX132,AZ132,BB132,BD132,BF132),4)+LARGE((N132,P132,R132,T132,V132,X132,Z132,AB132,AD132,AF132,AH132,AJ132,AL132,AN132,AP132,AR132,AT132,AV132,AX132,AZ132,BB132,BD132,BF132),5)+LARGE((N132,P132,R132,T132,V132,X132,Z132,AB132,AD132,AF132,AH132,AJ132,AL132,AN132,AP132,AR132,AT132,AV132,AX132,AZ132,BB132,BD132,BF132),6)+LARGE((N132,P132,R132,T132,V132,X132,Z132,AB132,AD132,AF132,AH132,AJ132,AL132,AN132,AP132,AR132,AT132,AV132,AX132,AZ132,BB132,BD132,BF132),7)+LARGE((N132,P132,R132,T132,V132,X132,Z132,AB132,AD132,AF132,AH132,AJ132,AL132,AN132,AP132,AR132,AT132,AV132,AX132,AZ132,BB132,BD132,BF132),8)</f>
        <v>27</v>
      </c>
      <c r="F132" s="74">
        <f>E132-BI132</f>
        <v>0</v>
      </c>
      <c r="G132" s="73" t="str">
        <f>IF(SUMIF(M132:BF132,"&lt;0")&lt;&gt;0,SUMIF(M132:BF132,"&lt;0")*(-1)," ")</f>
        <v xml:space="preserve"> </v>
      </c>
      <c r="H132" s="77">
        <f>N132+P132+R132+T132+V132+X132+Z132+AB132+AD132+AF132+AH132+AJ132+AL132+AN132+AP132+AR132+AT132+AV132+AX132+AZ132+BB132+BD132+BF132</f>
        <v>27</v>
      </c>
      <c r="I132" s="74">
        <f>H132-BJ132</f>
        <v>0</v>
      </c>
      <c r="J132" s="78">
        <f>IF(M132=0,0,1)+IF(O132=0,0,1)+IF(Q132=0,0,1)+IF(S132=0,0,1)+IF(U132=0,0,1)+IF(W132=0,0,1)+IF(Y132=0,0,1)+IF(AA132=0,0,1)+IF(AC132=0,0,1)+IF(AE132=0,0,1)+IF(AG132=0,0,1)+IF(AI132=0,0,1)+IF(AK132=0,0,1)+IF(AM132=0,0,1)+IF(AO132=0,0,1)+IF(AQ132=0,0,1)+IF(AU132=0,0,1)+IF(AS132=0,0,1)+IF(AU132=0,0,1)+IF(AW132=0,0,1)+IF(AY132=0,0,1)+IF(BA132=0,0,1)+IF(BC132=0,0,1)+IF(BE132=0,0,1)</f>
        <v>1</v>
      </c>
      <c r="K132" s="80">
        <f>IF(J132=0,"-",IF(J132&gt;8,E132/8,E132/J132))</f>
        <v>27</v>
      </c>
      <c r="L132" s="81">
        <f>IF(OR(H132=0,J132=0),"-",H132/J132)</f>
        <v>27</v>
      </c>
      <c r="M132" s="46"/>
      <c r="N132" s="31">
        <f>IF(M132&gt;0,VLOOKUP(M132,'Начисление очков'!$L$4:$M$68,2,FALSE),0)</f>
        <v>0</v>
      </c>
      <c r="O132" s="35"/>
      <c r="P132" s="28">
        <f>IF(O132&gt;0,VLOOKUP(O132,'Начисление очков'!$G$4:$H$68,2,FALSE),0)</f>
        <v>0</v>
      </c>
      <c r="Q132" s="34"/>
      <c r="R132" s="31">
        <f>VLOOKUP(Q132,'Начисление очков'!$V$4:$W$68,2,FALSE)</f>
        <v>0</v>
      </c>
      <c r="S132" s="35"/>
      <c r="T132" s="28">
        <f>VLOOKUP(S132,'Начисление очков'!$Q$4:$R$68,2,FALSE)</f>
        <v>0</v>
      </c>
      <c r="U132" s="35"/>
      <c r="V132" s="28">
        <f>VLOOKUP(U132,'Начисление очков'!$Q$4:$R$68,2,FALSE)</f>
        <v>0</v>
      </c>
      <c r="W132" s="34"/>
      <c r="X132" s="31">
        <f>VLOOKUP(W132,'Начисление очков'!$V$4:$W$68,2,FALSE)</f>
        <v>0</v>
      </c>
      <c r="Y132" s="35"/>
      <c r="Z132" s="28">
        <f>IF(Y132&gt;0,VLOOKUP(Y132,'Начисление очков'!$G$4:$H$68,2,FALSE),0)</f>
        <v>0</v>
      </c>
      <c r="AA132" s="56"/>
      <c r="AB132" s="57">
        <f>IF(AA132&gt;0,VLOOKUP(AA132,'Начисление очков'!$B$4:$C$68,2,FALSE),0)</f>
        <v>0</v>
      </c>
      <c r="AC132" s="35"/>
      <c r="AD132" s="28">
        <f>IF(AC132&gt;0,VLOOKUP(AC132,'Начисление очков'!$G$4:$H$68,2,FALSE),0)</f>
        <v>0</v>
      </c>
      <c r="AE132" s="34"/>
      <c r="AF132" s="31">
        <f>VLOOKUP(AE132,'Начисление очков'!$V$4:$W$68,2,FALSE)</f>
        <v>0</v>
      </c>
      <c r="AG132" s="6"/>
      <c r="AH132" s="6">
        <f>IF(AG132&gt;0,VLOOKUP(AG132,'Начисление очков'!$B$4:$C$68,2,FALSE),0)</f>
        <v>0</v>
      </c>
      <c r="AI132" s="46"/>
      <c r="AJ132" s="34">
        <f>IF(AI132&gt;0,VLOOKUP(AI132,'Начисление очков'!$B$4:$C$68,2,FALSE),0)</f>
        <v>0</v>
      </c>
      <c r="AK132" s="6"/>
      <c r="AL132" s="28">
        <f>VLOOKUP(AK132,'Начисление очков'!$V$4:$W$68,2,FALSE)</f>
        <v>0</v>
      </c>
      <c r="AM132" s="34"/>
      <c r="AN132" s="31">
        <f>IF(AM132&gt;0,VLOOKUP(AM132,'Начисление очков'!$G$4:$H$68,2,FALSE),0)</f>
        <v>0</v>
      </c>
      <c r="AO132" s="35"/>
      <c r="AP132" s="107">
        <f>VLOOKUP(AO132,'Начисление очков'!$L$4:$M$68,2,FALSE)</f>
        <v>0</v>
      </c>
      <c r="AQ132" s="34"/>
      <c r="AR132" s="31">
        <f>VLOOKUP(AQ132,'Начисление очков'!$G$4:$H$68,2,FALSE)</f>
        <v>0</v>
      </c>
      <c r="AS132" s="35"/>
      <c r="AT132" s="28">
        <f>VLOOKUP(AS132,'Начисление очков'!$L$4:$M$68,2,FALSE)</f>
        <v>0</v>
      </c>
      <c r="AU132" s="56"/>
      <c r="AV132" s="57">
        <f>VLOOKUP(AU132,'Начисление очков'!$Q$4:$R$68,2,FALSE)</f>
        <v>0</v>
      </c>
      <c r="AW132" s="35"/>
      <c r="AX132" s="28">
        <f>VLOOKUP(AW132,'Начисление очков'!$Q$4:$R$68,2,FALSE)</f>
        <v>0</v>
      </c>
      <c r="AY132" s="46">
        <v>10</v>
      </c>
      <c r="AZ132" s="31">
        <f>IF(AY132&gt;0,VLOOKUP(AY132,'Начисление очков'!$Q$4:$R$68,2,FALSE),0)</f>
        <v>27</v>
      </c>
      <c r="BA132" s="6"/>
      <c r="BB132" s="28">
        <f>VLOOKUP(BA132,'Начисление очков'!$L$4:$M$68,2,FALSE)</f>
        <v>0</v>
      </c>
      <c r="BC132" s="46"/>
      <c r="BD132" s="34">
        <f>IF(BC132&gt;0,VLOOKUP(BC132,'Начисление очков'!$B$4:$C$68,2,FALSE),0)</f>
        <v>0</v>
      </c>
      <c r="BE132" s="35"/>
      <c r="BF132" s="28">
        <f>IF(BE132&gt;0,VLOOKUP(BE132,'Начисление очков'!$G$4:$H$68,2,FALSE),0)</f>
        <v>0</v>
      </c>
      <c r="BG132" s="223"/>
      <c r="BH132" s="222">
        <f>IF(BG132&gt;0,VLOOKUP(BG132,'Начисление очков'!$L$4:$M$68,2,FALSE),0)</f>
        <v>0</v>
      </c>
      <c r="BI132" s="87">
        <v>27</v>
      </c>
      <c r="BJ132" s="88">
        <v>27</v>
      </c>
      <c r="BK132" s="88">
        <v>121</v>
      </c>
      <c r="BM132" s="24" t="e">
        <f>IF(#REF!=0,0,1)</f>
        <v>#REF!</v>
      </c>
    </row>
    <row r="133" spans="2:65" ht="15.9" customHeight="1" x14ac:dyDescent="0.3">
      <c r="B133" s="66" t="s">
        <v>226</v>
      </c>
      <c r="C133" s="67">
        <f>C132+1</f>
        <v>124</v>
      </c>
      <c r="D133" s="114">
        <f>IF(BK133=0," ",BK133-C133)</f>
        <v>-1</v>
      </c>
      <c r="E133" s="65">
        <f>LARGE((N133,P133,R133,T133,V133,X133,Z133,AB133,AD133,AF133,AH133,AJ133,AL133,AN133,AP133,AR133,AT133,AV133,AX133,AZ133,BB133,BD133,BF133),1)+LARGE((N133,P133,R133,T133,V133,X133,Z133,AB133,AD133,AF133,AH133,AJ133,AL133,AN133,AP133,AR133,AT133,AV133,AX133,AZ133,BB133,BD133,BF133),2)+LARGE((N133,P133,R133,T133,V133,X133,Z133,AB133,AD133,AF133,AH133,AJ133,AL133,AN133,AP133,AR133,AT133,AV133,AX133,AZ133,BB133,BD133,BF133),3)+LARGE((N133,P133,R133,T133,V133,X133,Z133,AB133,AD133,AF133,AH133,AJ133,AL133,AN133,AP133,AR133,AT133,AV133,AX133,AZ133,BB133,BD133,BF133),4)+LARGE((N133,P133,R133,T133,V133,X133,Z133,AB133,AD133,AF133,AH133,AJ133,AL133,AN133,AP133,AR133,AT133,AV133,AX133,AZ133,BB133,BD133,BF133),5)+LARGE((N133,P133,R133,T133,V133,X133,Z133,AB133,AD133,AF133,AH133,AJ133,AL133,AN133,AP133,AR133,AT133,AV133,AX133,AZ133,BB133,BD133,BF133),6)+LARGE((N133,P133,R133,T133,V133,X133,Z133,AB133,AD133,AF133,AH133,AJ133,AL133,AN133,AP133,AR133,AT133,AV133,AX133,AZ133,BB133,BD133,BF133),7)+LARGE((N133,P133,R133,T133,V133,X133,Z133,AB133,AD133,AF133,AH133,AJ133,AL133,AN133,AP133,AR133,AT133,AV133,AX133,AZ133,BB133,BD133,BF133),8)</f>
        <v>27</v>
      </c>
      <c r="F133" s="74">
        <f>E133-BI133</f>
        <v>0</v>
      </c>
      <c r="G133" s="73" t="str">
        <f>IF(SUMIF(M133:BF133,"&lt;0")&lt;&gt;0,SUMIF(M133:BF133,"&lt;0")*(-1)," ")</f>
        <v xml:space="preserve"> </v>
      </c>
      <c r="H133" s="77">
        <f>N133+P133+R133+T133+V133+X133+Z133+AB133+AD133+AF133+AH133+AJ133+AL133+AN133+AP133+AR133+AT133+AV133+AX133+AZ133+BB133+BD133+BF133</f>
        <v>27</v>
      </c>
      <c r="I133" s="74">
        <f>H133-BJ133</f>
        <v>0</v>
      </c>
      <c r="J133" s="78">
        <f>IF(M133=0,0,1)+IF(O133=0,0,1)+IF(Q133=0,0,1)+IF(S133=0,0,1)+IF(U133=0,0,1)+IF(W133=0,0,1)+IF(Y133=0,0,1)+IF(AA133=0,0,1)+IF(AC133=0,0,1)+IF(AE133=0,0,1)+IF(AG133=0,0,1)+IF(AI133=0,0,1)+IF(AK133=0,0,1)+IF(AM133=0,0,1)+IF(AO133=0,0,1)+IF(AQ133=0,0,1)+IF(AU133=0,0,1)+IF(AS133=0,0,1)+IF(AU133=0,0,1)+IF(AW133=0,0,1)+IF(AY133=0,0,1)+IF(BA133=0,0,1)+IF(BC133=0,0,1)+IF(BE133=0,0,1)</f>
        <v>1</v>
      </c>
      <c r="K133" s="80">
        <f>IF(J133=0,"-",IF(J133&gt;8,E133/8,E133/J133))</f>
        <v>27</v>
      </c>
      <c r="L133" s="81">
        <f>IF(OR(H133=0,J133=0),"-",H133/J133)</f>
        <v>27</v>
      </c>
      <c r="M133" s="46"/>
      <c r="N133" s="31">
        <f>IF(M133&gt;0,VLOOKUP(M133,'Начисление очков'!$L$4:$M$68,2,FALSE),0)</f>
        <v>0</v>
      </c>
      <c r="O133" s="35"/>
      <c r="P133" s="28">
        <f>IF(O133&gt;0,VLOOKUP(O133,'Начисление очков'!$G$4:$H$68,2,FALSE),0)</f>
        <v>0</v>
      </c>
      <c r="Q133" s="34"/>
      <c r="R133" s="31">
        <f>VLOOKUP(Q133,'Начисление очков'!$V$4:$W$68,2,FALSE)</f>
        <v>0</v>
      </c>
      <c r="S133" s="35">
        <v>10</v>
      </c>
      <c r="T133" s="28">
        <f>VLOOKUP(S133,'Начисление очков'!$Q$4:$R$68,2,FALSE)</f>
        <v>27</v>
      </c>
      <c r="U133" s="35"/>
      <c r="V133" s="28">
        <f>VLOOKUP(U133,'Начисление очков'!$Q$4:$R$68,2,FALSE)</f>
        <v>0</v>
      </c>
      <c r="W133" s="34"/>
      <c r="X133" s="31">
        <f>VLOOKUP(W133,'Начисление очков'!$V$4:$W$68,2,FALSE)</f>
        <v>0</v>
      </c>
      <c r="Y133" s="35"/>
      <c r="Z133" s="28">
        <f>IF(Y133&gt;0,VLOOKUP(Y133,'Начисление очков'!$G$4:$H$68,2,FALSE),0)</f>
        <v>0</v>
      </c>
      <c r="AA133" s="56"/>
      <c r="AB133" s="57">
        <f>IF(AA133&gt;0,VLOOKUP(AA133,'Начисление очков'!$B$4:$C$68,2,FALSE),0)</f>
        <v>0</v>
      </c>
      <c r="AC133" s="35"/>
      <c r="AD133" s="28">
        <f>IF(AC133&gt;0,VLOOKUP(AC133,'Начисление очков'!$G$4:$H$68,2,FALSE),0)</f>
        <v>0</v>
      </c>
      <c r="AE133" s="34"/>
      <c r="AF133" s="31">
        <f>VLOOKUP(AE133,'Начисление очков'!$V$4:$W$68,2,FALSE)</f>
        <v>0</v>
      </c>
      <c r="AG133" s="6"/>
      <c r="AH133" s="6">
        <f>IF(AG133&gt;0,VLOOKUP(AG133,'Начисление очков'!$B$4:$C$68,2,FALSE),0)</f>
        <v>0</v>
      </c>
      <c r="AI133" s="46"/>
      <c r="AJ133" s="34">
        <f>IF(AI133&gt;0,VLOOKUP(AI133,'Начисление очков'!$B$4:$C$68,2,FALSE),0)</f>
        <v>0</v>
      </c>
      <c r="AK133" s="6"/>
      <c r="AL133" s="28">
        <f>VLOOKUP(AK133,'Начисление очков'!$V$4:$W$68,2,FALSE)</f>
        <v>0</v>
      </c>
      <c r="AM133" s="34"/>
      <c r="AN133" s="31">
        <f>IF(AM133&gt;0,VLOOKUP(AM133,'Начисление очков'!$G$4:$H$68,2,FALSE),0)</f>
        <v>0</v>
      </c>
      <c r="AO133" s="35"/>
      <c r="AP133" s="107">
        <f>VLOOKUP(AO133,'Начисление очков'!$L$4:$M$68,2,FALSE)</f>
        <v>0</v>
      </c>
      <c r="AQ133" s="34"/>
      <c r="AR133" s="31">
        <f>VLOOKUP(AQ133,'Начисление очков'!$G$4:$H$68,2,FALSE)</f>
        <v>0</v>
      </c>
      <c r="AS133" s="35"/>
      <c r="AT133" s="28">
        <f>VLOOKUP(AS133,'Начисление очков'!$L$4:$M$68,2,FALSE)</f>
        <v>0</v>
      </c>
      <c r="AU133" s="56"/>
      <c r="AV133" s="57">
        <f>VLOOKUP(AU133,'Начисление очков'!$Q$4:$R$68,2,FALSE)</f>
        <v>0</v>
      </c>
      <c r="AW133" s="35"/>
      <c r="AX133" s="28">
        <f>VLOOKUP(AW133,'Начисление очков'!$Q$4:$R$68,2,FALSE)</f>
        <v>0</v>
      </c>
      <c r="AY133" s="46"/>
      <c r="AZ133" s="31">
        <f>IF(AY133&gt;0,VLOOKUP(AY133,'Начисление очков'!$Q$4:$R$68,2,FALSE),0)</f>
        <v>0</v>
      </c>
      <c r="BA133" s="6"/>
      <c r="BB133" s="28">
        <f>VLOOKUP(BA133,'Начисление очков'!$L$4:$M$68,2,FALSE)</f>
        <v>0</v>
      </c>
      <c r="BC133" s="46"/>
      <c r="BD133" s="34">
        <f>IF(BC133&gt;0,VLOOKUP(BC133,'Начисление очков'!$B$4:$C$68,2,FALSE),0)</f>
        <v>0</v>
      </c>
      <c r="BE133" s="35"/>
      <c r="BF133" s="28">
        <f>IF(BE133&gt;0,VLOOKUP(BE133,'Начисление очков'!$G$4:$H$68,2,FALSE),0)</f>
        <v>0</v>
      </c>
      <c r="BG133" s="223"/>
      <c r="BH133" s="222">
        <f>IF(BG133&gt;0,VLOOKUP(BG133,'Начисление очков'!$L$4:$M$68,2,FALSE),0)</f>
        <v>0</v>
      </c>
      <c r="BI133" s="87">
        <v>27</v>
      </c>
      <c r="BJ133" s="88">
        <v>27</v>
      </c>
      <c r="BK133" s="88">
        <v>123</v>
      </c>
      <c r="BM133" s="24" t="e">
        <f>IF(#REF!=0,0,1)</f>
        <v>#REF!</v>
      </c>
    </row>
    <row r="134" spans="2:65" ht="15.9" customHeight="1" x14ac:dyDescent="0.3">
      <c r="B134" s="66" t="s">
        <v>78</v>
      </c>
      <c r="C134" s="67">
        <f>C133+1</f>
        <v>125</v>
      </c>
      <c r="D134" s="114">
        <f>IF(BK134=0," ",BK134-C134)</f>
        <v>1</v>
      </c>
      <c r="E134" s="65">
        <f>LARGE((N134,P134,R134,T134,V134,X134,Z134,AB134,AD134,AF134,AH134,AJ134,AL134,AN134,AP134,AR134,AT134,AV134,AX134,AZ134,BB134,BD134,BF134),1)+LARGE((N134,P134,R134,T134,V134,X134,Z134,AB134,AD134,AF134,AH134,AJ134,AL134,AN134,AP134,AR134,AT134,AV134,AX134,AZ134,BB134,BD134,BF134),2)+LARGE((N134,P134,R134,T134,V134,X134,Z134,AB134,AD134,AF134,AH134,AJ134,AL134,AN134,AP134,AR134,AT134,AV134,AX134,AZ134,BB134,BD134,BF134),3)+LARGE((N134,P134,R134,T134,V134,X134,Z134,AB134,AD134,AF134,AH134,AJ134,AL134,AN134,AP134,AR134,AT134,AV134,AX134,AZ134,BB134,BD134,BF134),4)+LARGE((N134,P134,R134,T134,V134,X134,Z134,AB134,AD134,AF134,AH134,AJ134,AL134,AN134,AP134,AR134,AT134,AV134,AX134,AZ134,BB134,BD134,BF134),5)+LARGE((N134,P134,R134,T134,V134,X134,Z134,AB134,AD134,AF134,AH134,AJ134,AL134,AN134,AP134,AR134,AT134,AV134,AX134,AZ134,BB134,BD134,BF134),6)+LARGE((N134,P134,R134,T134,V134,X134,Z134,AB134,AD134,AF134,AH134,AJ134,AL134,AN134,AP134,AR134,AT134,AV134,AX134,AZ134,BB134,BD134,BF134),7)+LARGE((N134,P134,R134,T134,V134,X134,Z134,AB134,AD134,AF134,AH134,AJ134,AL134,AN134,AP134,AR134,AT134,AV134,AX134,AZ134,BB134,BD134,BF134),8)</f>
        <v>23</v>
      </c>
      <c r="F134" s="74">
        <f>E134-BI134</f>
        <v>0</v>
      </c>
      <c r="G134" s="73" t="str">
        <f>IF(SUMIF(M134:BF134,"&lt;0")&lt;&gt;0,SUMIF(M134:BF134,"&lt;0")*(-1)," ")</f>
        <v xml:space="preserve"> </v>
      </c>
      <c r="H134" s="77">
        <f>N134+P134+R134+T134+V134+X134+Z134+AB134+AD134+AF134+AH134+AJ134+AL134+AN134+AP134+AR134+AT134+AV134+AX134+AZ134+BB134+BD134+BF134</f>
        <v>23</v>
      </c>
      <c r="I134" s="74">
        <f>H134-BJ134</f>
        <v>0</v>
      </c>
      <c r="J134" s="78">
        <f>IF(M134=0,0,1)+IF(O134=0,0,1)+IF(Q134=0,0,1)+IF(S134=0,0,1)+IF(U134=0,0,1)+IF(W134=0,0,1)+IF(Y134=0,0,1)+IF(AA134=0,0,1)+IF(AC134=0,0,1)+IF(AE134=0,0,1)+IF(AG134=0,0,1)+IF(AI134=0,0,1)+IF(AK134=0,0,1)+IF(AM134=0,0,1)+IF(AO134=0,0,1)+IF(AQ134=0,0,1)+IF(AU134=0,0,1)+IF(AS134=0,0,1)+IF(AU134=0,0,1)+IF(AW134=0,0,1)+IF(AY134=0,0,1)+IF(BA134=0,0,1)+IF(BC134=0,0,1)+IF(BE134=0,0,1)</f>
        <v>6</v>
      </c>
      <c r="K134" s="80">
        <f>IF(J134=0,"-",IF(J134&gt;8,E134/8,E134/J134))</f>
        <v>3.8333333333333335</v>
      </c>
      <c r="L134" s="81">
        <f>IF(OR(H134=0,J134=0),"-",H134/J134)</f>
        <v>3.8333333333333335</v>
      </c>
      <c r="M134" s="46"/>
      <c r="N134" s="31">
        <f>IF(M134&gt;0,VLOOKUP(M134,'Начисление очков'!$L$4:$M$68,2,FALSE),0)</f>
        <v>0</v>
      </c>
      <c r="O134" s="35"/>
      <c r="P134" s="28">
        <f>IF(O134&gt;0,VLOOKUP(O134,'Начисление очков'!$G$4:$H$68,2,FALSE),0)</f>
        <v>0</v>
      </c>
      <c r="Q134" s="34"/>
      <c r="R134" s="31">
        <f>VLOOKUP(Q134,'Начисление очков'!$V$4:$W$68,2,FALSE)</f>
        <v>0</v>
      </c>
      <c r="S134" s="35"/>
      <c r="T134" s="28">
        <f>VLOOKUP(S134,'Начисление очков'!$Q$4:$R$68,2,FALSE)</f>
        <v>0</v>
      </c>
      <c r="U134" s="35"/>
      <c r="V134" s="28">
        <f>VLOOKUP(U134,'Начисление очков'!$Q$4:$R$68,2,FALSE)</f>
        <v>0</v>
      </c>
      <c r="W134" s="34"/>
      <c r="X134" s="31">
        <f>VLOOKUP(W134,'Начисление очков'!$V$4:$W$68,2,FALSE)</f>
        <v>0</v>
      </c>
      <c r="Y134" s="35"/>
      <c r="Z134" s="28">
        <f>IF(Y134&gt;0,VLOOKUP(Y134,'Начисление очков'!$G$4:$H$68,2,FALSE),0)</f>
        <v>0</v>
      </c>
      <c r="AA134" s="56"/>
      <c r="AB134" s="57">
        <f>IF(AA134&gt;0,VLOOKUP(AA134,'Начисление очков'!$B$4:$C$68,2,FALSE),0)</f>
        <v>0</v>
      </c>
      <c r="AC134" s="35"/>
      <c r="AD134" s="28">
        <f>IF(AC134&gt;0,VLOOKUP(AC134,'Начисление очков'!$G$4:$H$68,2,FALSE),0)</f>
        <v>0</v>
      </c>
      <c r="AE134" s="34"/>
      <c r="AF134" s="31">
        <f>VLOOKUP(AE134,'Начисление очков'!$V$4:$W$68,2,FALSE)</f>
        <v>0</v>
      </c>
      <c r="AG134" s="6"/>
      <c r="AH134" s="6">
        <f>IF(AG134&gt;0,VLOOKUP(AG134,'Начисление очков'!$B$4:$C$68,2,FALSE),0)</f>
        <v>0</v>
      </c>
      <c r="AI134" s="46">
        <v>58</v>
      </c>
      <c r="AJ134" s="34">
        <f>IF(AI134&gt;0,VLOOKUP(AI134,'Начисление очков'!$B$4:$C$68,2,FALSE),0)</f>
        <v>5</v>
      </c>
      <c r="AK134" s="6">
        <v>12</v>
      </c>
      <c r="AL134" s="28">
        <f>VLOOKUP(AK134,'Начисление очков'!$V$4:$W$68,2,FALSE)</f>
        <v>8</v>
      </c>
      <c r="AM134" s="34"/>
      <c r="AN134" s="31">
        <f>IF(AM134&gt;0,VLOOKUP(AM134,'Начисление очков'!$G$4:$H$68,2,FALSE),0)</f>
        <v>0</v>
      </c>
      <c r="AO134" s="35"/>
      <c r="AP134" s="107">
        <f>VLOOKUP(AO134,'Начисление очков'!$L$4:$M$68,2,FALSE)</f>
        <v>0</v>
      </c>
      <c r="AQ134" s="34">
        <v>40</v>
      </c>
      <c r="AR134" s="31">
        <f>VLOOKUP(AQ134,'Начисление очков'!$G$4:$H$68,2,FALSE)</f>
        <v>3</v>
      </c>
      <c r="AS134" s="35">
        <v>64</v>
      </c>
      <c r="AT134" s="28">
        <f>VLOOKUP(AS134,'Начисление очков'!$L$4:$M$68,2,FALSE)</f>
        <v>1</v>
      </c>
      <c r="AU134" s="56"/>
      <c r="AV134" s="57">
        <f>VLOOKUP(AU134,'Начисление очков'!$Q$4:$R$68,2,FALSE)</f>
        <v>0</v>
      </c>
      <c r="AW134" s="35"/>
      <c r="AX134" s="28">
        <f>VLOOKUP(AW134,'Начисление очков'!$Q$4:$R$68,2,FALSE)</f>
        <v>0</v>
      </c>
      <c r="AY134" s="46">
        <v>52</v>
      </c>
      <c r="AZ134" s="31">
        <f>IF(AY134&gt;0,VLOOKUP(AY134,'Начисление очков'!$Q$4:$R$68,2,FALSE),0)</f>
        <v>1</v>
      </c>
      <c r="BA134" s="6"/>
      <c r="BB134" s="28">
        <f>VLOOKUP(BA134,'Начисление очков'!$L$4:$M$68,2,FALSE)</f>
        <v>0</v>
      </c>
      <c r="BC134" s="46">
        <v>58</v>
      </c>
      <c r="BD134" s="34">
        <f>IF(BC134&gt;0,VLOOKUP(BC134,'Начисление очков'!$B$4:$C$68,2,FALSE),0)</f>
        <v>5</v>
      </c>
      <c r="BE134" s="35"/>
      <c r="BF134" s="28">
        <f>IF(BE134&gt;0,VLOOKUP(BE134,'Начисление очков'!$G$4:$H$68,2,FALSE),0)</f>
        <v>0</v>
      </c>
      <c r="BG134" s="223"/>
      <c r="BH134" s="222">
        <f>IF(BG134&gt;0,VLOOKUP(BG134,'Начисление очков'!$L$4:$M$68,2,FALSE),0)</f>
        <v>0</v>
      </c>
      <c r="BI134" s="87">
        <v>23</v>
      </c>
      <c r="BJ134" s="88">
        <v>23</v>
      </c>
      <c r="BK134" s="88">
        <v>126</v>
      </c>
      <c r="BM134" s="24" t="e">
        <f>IF(#REF!=0,0,1)</f>
        <v>#REF!</v>
      </c>
    </row>
    <row r="135" spans="2:65" ht="15.9" customHeight="1" x14ac:dyDescent="0.3">
      <c r="B135" s="66" t="s">
        <v>224</v>
      </c>
      <c r="C135" s="67">
        <f>C134+1</f>
        <v>126</v>
      </c>
      <c r="D135" s="114">
        <f>IF(BK135=0," ",BK135-C135)</f>
        <v>1</v>
      </c>
      <c r="E135" s="65">
        <f>LARGE((N135,P135,R135,T135,V135,X135,Z135,AB135,AD135,AF135,AH135,AJ135,AL135,AN135,AP135,AR135,AT135,AV135,AX135,AZ135,BB135,BD135,BF135),1)+LARGE((N135,P135,R135,T135,V135,X135,Z135,AB135,AD135,AF135,AH135,AJ135,AL135,AN135,AP135,AR135,AT135,AV135,AX135,AZ135,BB135,BD135,BF135),2)+LARGE((N135,P135,R135,T135,V135,X135,Z135,AB135,AD135,AF135,AH135,AJ135,AL135,AN135,AP135,AR135,AT135,AV135,AX135,AZ135,BB135,BD135,BF135),3)+LARGE((N135,P135,R135,T135,V135,X135,Z135,AB135,AD135,AF135,AH135,AJ135,AL135,AN135,AP135,AR135,AT135,AV135,AX135,AZ135,BB135,BD135,BF135),4)+LARGE((N135,P135,R135,T135,V135,X135,Z135,AB135,AD135,AF135,AH135,AJ135,AL135,AN135,AP135,AR135,AT135,AV135,AX135,AZ135,BB135,BD135,BF135),5)+LARGE((N135,P135,R135,T135,V135,X135,Z135,AB135,AD135,AF135,AH135,AJ135,AL135,AN135,AP135,AR135,AT135,AV135,AX135,AZ135,BB135,BD135,BF135),6)+LARGE((N135,P135,R135,T135,V135,X135,Z135,AB135,AD135,AF135,AH135,AJ135,AL135,AN135,AP135,AR135,AT135,AV135,AX135,AZ135,BB135,BD135,BF135),7)+LARGE((N135,P135,R135,T135,V135,X135,Z135,AB135,AD135,AF135,AH135,AJ135,AL135,AN135,AP135,AR135,AT135,AV135,AX135,AZ135,BB135,BD135,BF135),8)</f>
        <v>22</v>
      </c>
      <c r="F135" s="74">
        <f>E135-BI135</f>
        <v>0</v>
      </c>
      <c r="G135" s="73" t="str">
        <f>IF(SUMIF(M135:BF135,"&lt;0")&lt;&gt;0,SUMIF(M135:BF135,"&lt;0")*(-1)," ")</f>
        <v xml:space="preserve"> </v>
      </c>
      <c r="H135" s="77">
        <f>N135+P135+R135+T135+V135+X135+Z135+AB135+AD135+AF135+AH135+AJ135+AL135+AN135+AP135+AR135+AT135+AV135+AX135+AZ135+BB135+BD135+BF135</f>
        <v>22</v>
      </c>
      <c r="I135" s="74">
        <f>H135-BJ135</f>
        <v>0</v>
      </c>
      <c r="J135" s="78">
        <f>IF(M135=0,0,1)+IF(O135=0,0,1)+IF(Q135=0,0,1)+IF(S135=0,0,1)+IF(U135=0,0,1)+IF(W135=0,0,1)+IF(Y135=0,0,1)+IF(AA135=0,0,1)+IF(AC135=0,0,1)+IF(AE135=0,0,1)+IF(AG135=0,0,1)+IF(AI135=0,0,1)+IF(AK135=0,0,1)+IF(AM135=0,0,1)+IF(AO135=0,0,1)+IF(AQ135=0,0,1)+IF(AU135=0,0,1)+IF(AS135=0,0,1)+IF(AU135=0,0,1)+IF(AW135=0,0,1)+IF(AY135=0,0,1)+IF(BA135=0,0,1)+IF(BC135=0,0,1)+IF(BE135=0,0,1)</f>
        <v>1</v>
      </c>
      <c r="K135" s="80">
        <f>IF(J135=0,"-",IF(J135&gt;8,E135/8,E135/J135))</f>
        <v>22</v>
      </c>
      <c r="L135" s="81">
        <f>IF(OR(H135=0,J135=0),"-",H135/J135)</f>
        <v>22</v>
      </c>
      <c r="M135" s="46"/>
      <c r="N135" s="31">
        <f>IF(M135&gt;0,VLOOKUP(M135,'Начисление очков'!$L$4:$M$68,2,FALSE),0)</f>
        <v>0</v>
      </c>
      <c r="O135" s="35"/>
      <c r="P135" s="28">
        <f>IF(O135&gt;0,VLOOKUP(O135,'Начисление очков'!$G$4:$H$68,2,FALSE),0)</f>
        <v>0</v>
      </c>
      <c r="Q135" s="34"/>
      <c r="R135" s="31">
        <f>VLOOKUP(Q135,'Начисление очков'!$V$4:$W$68,2,FALSE)</f>
        <v>0</v>
      </c>
      <c r="S135" s="35"/>
      <c r="T135" s="28">
        <f>VLOOKUP(S135,'Начисление очков'!$Q$4:$R$68,2,FALSE)</f>
        <v>0</v>
      </c>
      <c r="U135" s="35">
        <v>13</v>
      </c>
      <c r="V135" s="28">
        <f>VLOOKUP(U135,'Начисление очков'!$Q$4:$R$68,2,FALSE)</f>
        <v>22</v>
      </c>
      <c r="W135" s="34"/>
      <c r="X135" s="31">
        <f>VLOOKUP(W135,'Начисление очков'!$V$4:$W$68,2,FALSE)</f>
        <v>0</v>
      </c>
      <c r="Y135" s="35"/>
      <c r="Z135" s="28">
        <f>IF(Y135&gt;0,VLOOKUP(Y135,'Начисление очков'!$G$4:$H$68,2,FALSE),0)</f>
        <v>0</v>
      </c>
      <c r="AA135" s="56"/>
      <c r="AB135" s="57">
        <f>IF(AA135&gt;0,VLOOKUP(AA135,'Начисление очков'!$B$4:$C$68,2,FALSE),0)</f>
        <v>0</v>
      </c>
      <c r="AC135" s="35"/>
      <c r="AD135" s="28">
        <f>IF(AC135&gt;0,VLOOKUP(AC135,'Начисление очков'!$G$4:$H$68,2,FALSE),0)</f>
        <v>0</v>
      </c>
      <c r="AE135" s="34"/>
      <c r="AF135" s="31">
        <f>VLOOKUP(AE135,'Начисление очков'!$V$4:$W$68,2,FALSE)</f>
        <v>0</v>
      </c>
      <c r="AG135" s="6"/>
      <c r="AH135" s="6">
        <f>IF(AG135&gt;0,VLOOKUP(AG135,'Начисление очков'!$B$4:$C$68,2,FALSE),0)</f>
        <v>0</v>
      </c>
      <c r="AI135" s="46"/>
      <c r="AJ135" s="34">
        <f>IF(AI135&gt;0,VLOOKUP(AI135,'Начисление очков'!$B$4:$C$68,2,FALSE),0)</f>
        <v>0</v>
      </c>
      <c r="AK135" s="6"/>
      <c r="AL135" s="28">
        <f>VLOOKUP(AK135,'Начисление очков'!$V$4:$W$68,2,FALSE)</f>
        <v>0</v>
      </c>
      <c r="AM135" s="34"/>
      <c r="AN135" s="31">
        <f>IF(AM135&gt;0,VLOOKUP(AM135,'Начисление очков'!$G$4:$H$68,2,FALSE),0)</f>
        <v>0</v>
      </c>
      <c r="AO135" s="35"/>
      <c r="AP135" s="107">
        <f>VLOOKUP(AO135,'Начисление очков'!$L$4:$M$68,2,FALSE)</f>
        <v>0</v>
      </c>
      <c r="AQ135" s="34"/>
      <c r="AR135" s="31">
        <f>VLOOKUP(AQ135,'Начисление очков'!$G$4:$H$68,2,FALSE)</f>
        <v>0</v>
      </c>
      <c r="AS135" s="35"/>
      <c r="AT135" s="28">
        <f>VLOOKUP(AS135,'Начисление очков'!$L$4:$M$68,2,FALSE)</f>
        <v>0</v>
      </c>
      <c r="AU135" s="56"/>
      <c r="AV135" s="57">
        <f>VLOOKUP(AU135,'Начисление очков'!$Q$4:$R$68,2,FALSE)</f>
        <v>0</v>
      </c>
      <c r="AW135" s="35"/>
      <c r="AX135" s="28">
        <f>VLOOKUP(AW135,'Начисление очков'!$Q$4:$R$68,2,FALSE)</f>
        <v>0</v>
      </c>
      <c r="AY135" s="46"/>
      <c r="AZ135" s="31">
        <f>IF(AY135&gt;0,VLOOKUP(AY135,'Начисление очков'!$Q$4:$R$68,2,FALSE),0)</f>
        <v>0</v>
      </c>
      <c r="BA135" s="6"/>
      <c r="BB135" s="28">
        <f>VLOOKUP(BA135,'Начисление очков'!$L$4:$M$68,2,FALSE)</f>
        <v>0</v>
      </c>
      <c r="BC135" s="46"/>
      <c r="BD135" s="34">
        <f>IF(BC135&gt;0,VLOOKUP(BC135,'Начисление очков'!$B$4:$C$68,2,FALSE),0)</f>
        <v>0</v>
      </c>
      <c r="BE135" s="35"/>
      <c r="BF135" s="28">
        <f>IF(BE135&gt;0,VLOOKUP(BE135,'Начисление очков'!$G$4:$H$68,2,FALSE),0)</f>
        <v>0</v>
      </c>
      <c r="BG135" s="223"/>
      <c r="BH135" s="222">
        <f>IF(BG135&gt;0,VLOOKUP(BG135,'Начисление очков'!$L$4:$M$68,2,FALSE),0)</f>
        <v>0</v>
      </c>
      <c r="BI135" s="87">
        <v>22</v>
      </c>
      <c r="BJ135" s="88">
        <v>22</v>
      </c>
      <c r="BK135" s="88">
        <v>127</v>
      </c>
      <c r="BM135" s="24" t="e">
        <f>IF(#REF!=0,0,1)</f>
        <v>#REF!</v>
      </c>
    </row>
    <row r="136" spans="2:65" ht="15.9" customHeight="1" x14ac:dyDescent="0.3">
      <c r="B136" s="66" t="s">
        <v>228</v>
      </c>
      <c r="C136" s="67">
        <f>C135+1</f>
        <v>127</v>
      </c>
      <c r="D136" s="114">
        <f>IF(BK136=0," ",BK136-C136)</f>
        <v>1</v>
      </c>
      <c r="E136" s="65">
        <f>LARGE((N136,P136,R136,T136,V136,X136,Z136,AB136,AD136,AF136,AH136,AJ136,AL136,AN136,AP136,AR136,AT136,AV136,AX136,AZ136,BB136,BD136,BF136),1)+LARGE((N136,P136,R136,T136,V136,X136,Z136,AB136,AD136,AF136,AH136,AJ136,AL136,AN136,AP136,AR136,AT136,AV136,AX136,AZ136,BB136,BD136,BF136),2)+LARGE((N136,P136,R136,T136,V136,X136,Z136,AB136,AD136,AF136,AH136,AJ136,AL136,AN136,AP136,AR136,AT136,AV136,AX136,AZ136,BB136,BD136,BF136),3)+LARGE((N136,P136,R136,T136,V136,X136,Z136,AB136,AD136,AF136,AH136,AJ136,AL136,AN136,AP136,AR136,AT136,AV136,AX136,AZ136,BB136,BD136,BF136),4)+LARGE((N136,P136,R136,T136,V136,X136,Z136,AB136,AD136,AF136,AH136,AJ136,AL136,AN136,AP136,AR136,AT136,AV136,AX136,AZ136,BB136,BD136,BF136),5)+LARGE((N136,P136,R136,T136,V136,X136,Z136,AB136,AD136,AF136,AH136,AJ136,AL136,AN136,AP136,AR136,AT136,AV136,AX136,AZ136,BB136,BD136,BF136),6)+LARGE((N136,P136,R136,T136,V136,X136,Z136,AB136,AD136,AF136,AH136,AJ136,AL136,AN136,AP136,AR136,AT136,AV136,AX136,AZ136,BB136,BD136,BF136),7)+LARGE((N136,P136,R136,T136,V136,X136,Z136,AB136,AD136,AF136,AH136,AJ136,AL136,AN136,AP136,AR136,AT136,AV136,AX136,AZ136,BB136,BD136,BF136),8)</f>
        <v>22</v>
      </c>
      <c r="F136" s="74">
        <f>E136-BI136</f>
        <v>0</v>
      </c>
      <c r="G136" s="73" t="str">
        <f>IF(SUMIF(M136:BF136,"&lt;0")&lt;&gt;0,SUMIF(M136:BF136,"&lt;0")*(-1)," ")</f>
        <v xml:space="preserve"> </v>
      </c>
      <c r="H136" s="77">
        <f>N136+P136+R136+T136+V136+X136+Z136+AB136+AD136+AF136+AH136+AJ136+AL136+AN136+AP136+AR136+AT136+AV136+AX136+AZ136+BB136+BD136+BF136</f>
        <v>22</v>
      </c>
      <c r="I136" s="74">
        <f>H136-BJ136</f>
        <v>0</v>
      </c>
      <c r="J136" s="78">
        <f>IF(M136=0,0,1)+IF(O136=0,0,1)+IF(Q136=0,0,1)+IF(S136=0,0,1)+IF(U136=0,0,1)+IF(W136=0,0,1)+IF(Y136=0,0,1)+IF(AA136=0,0,1)+IF(AC136=0,0,1)+IF(AE136=0,0,1)+IF(AG136=0,0,1)+IF(AI136=0,0,1)+IF(AK136=0,0,1)+IF(AM136=0,0,1)+IF(AO136=0,0,1)+IF(AQ136=0,0,1)+IF(AU136=0,0,1)+IF(AS136=0,0,1)+IF(AU136=0,0,1)+IF(AW136=0,0,1)+IF(AY136=0,0,1)+IF(BA136=0,0,1)+IF(BC136=0,0,1)+IF(BE136=0,0,1)</f>
        <v>1</v>
      </c>
      <c r="K136" s="80">
        <f>IF(J136=0,"-",IF(J136&gt;8,E136/8,E136/J136))</f>
        <v>22</v>
      </c>
      <c r="L136" s="81">
        <f>IF(OR(H136=0,J136=0),"-",H136/J136)</f>
        <v>22</v>
      </c>
      <c r="M136" s="46"/>
      <c r="N136" s="31">
        <f>IF(M136&gt;0,VLOOKUP(M136,'Начисление очков'!$L$4:$M$68,2,FALSE),0)</f>
        <v>0</v>
      </c>
      <c r="O136" s="35"/>
      <c r="P136" s="28">
        <f>IF(O136&gt;0,VLOOKUP(O136,'Начисление очков'!$G$4:$H$68,2,FALSE),0)</f>
        <v>0</v>
      </c>
      <c r="Q136" s="34"/>
      <c r="R136" s="31">
        <f>VLOOKUP(Q136,'Начисление очков'!$V$4:$W$68,2,FALSE)</f>
        <v>0</v>
      </c>
      <c r="S136" s="35">
        <v>13</v>
      </c>
      <c r="T136" s="28">
        <f>VLOOKUP(S136,'Начисление очков'!$Q$4:$R$68,2,FALSE)</f>
        <v>22</v>
      </c>
      <c r="U136" s="35"/>
      <c r="V136" s="28">
        <f>VLOOKUP(U136,'Начисление очков'!$Q$4:$R$68,2,FALSE)</f>
        <v>0</v>
      </c>
      <c r="W136" s="34"/>
      <c r="X136" s="31">
        <f>VLOOKUP(W136,'Начисление очков'!$V$4:$W$68,2,FALSE)</f>
        <v>0</v>
      </c>
      <c r="Y136" s="35"/>
      <c r="Z136" s="28">
        <f>IF(Y136&gt;0,VLOOKUP(Y136,'Начисление очков'!$G$4:$H$68,2,FALSE),0)</f>
        <v>0</v>
      </c>
      <c r="AA136" s="56"/>
      <c r="AB136" s="57">
        <f>IF(AA136&gt;0,VLOOKUP(AA136,'Начисление очков'!$B$4:$C$68,2,FALSE),0)</f>
        <v>0</v>
      </c>
      <c r="AC136" s="35"/>
      <c r="AD136" s="28">
        <f>IF(AC136&gt;0,VLOOKUP(AC136,'Начисление очков'!$G$4:$H$68,2,FALSE),0)</f>
        <v>0</v>
      </c>
      <c r="AE136" s="34"/>
      <c r="AF136" s="31">
        <f>VLOOKUP(AE136,'Начисление очков'!$V$4:$W$68,2,FALSE)</f>
        <v>0</v>
      </c>
      <c r="AG136" s="6"/>
      <c r="AH136" s="6">
        <f>IF(AG136&gt;0,VLOOKUP(AG136,'Начисление очков'!$B$4:$C$68,2,FALSE),0)</f>
        <v>0</v>
      </c>
      <c r="AI136" s="46"/>
      <c r="AJ136" s="34">
        <f>IF(AI136&gt;0,VLOOKUP(AI136,'Начисление очков'!$B$4:$C$68,2,FALSE),0)</f>
        <v>0</v>
      </c>
      <c r="AK136" s="6"/>
      <c r="AL136" s="28">
        <f>VLOOKUP(AK136,'Начисление очков'!$V$4:$W$68,2,FALSE)</f>
        <v>0</v>
      </c>
      <c r="AM136" s="34"/>
      <c r="AN136" s="31">
        <f>IF(AM136&gt;0,VLOOKUP(AM136,'Начисление очков'!$G$4:$H$68,2,FALSE),0)</f>
        <v>0</v>
      </c>
      <c r="AO136" s="35"/>
      <c r="AP136" s="107">
        <f>VLOOKUP(AO136,'Начисление очков'!$L$4:$M$68,2,FALSE)</f>
        <v>0</v>
      </c>
      <c r="AQ136" s="34"/>
      <c r="AR136" s="31">
        <f>VLOOKUP(AQ136,'Начисление очков'!$G$4:$H$68,2,FALSE)</f>
        <v>0</v>
      </c>
      <c r="AS136" s="35"/>
      <c r="AT136" s="28">
        <f>VLOOKUP(AS136,'Начисление очков'!$L$4:$M$68,2,FALSE)</f>
        <v>0</v>
      </c>
      <c r="AU136" s="56"/>
      <c r="AV136" s="57">
        <f>VLOOKUP(AU136,'Начисление очков'!$Q$4:$R$68,2,FALSE)</f>
        <v>0</v>
      </c>
      <c r="AW136" s="35"/>
      <c r="AX136" s="28">
        <f>VLOOKUP(AW136,'Начисление очков'!$Q$4:$R$68,2,FALSE)</f>
        <v>0</v>
      </c>
      <c r="AY136" s="46"/>
      <c r="AZ136" s="31">
        <f>IF(AY136&gt;0,VLOOKUP(AY136,'Начисление очков'!$Q$4:$R$68,2,FALSE),0)</f>
        <v>0</v>
      </c>
      <c r="BA136" s="6"/>
      <c r="BB136" s="28">
        <f>VLOOKUP(BA136,'Начисление очков'!$L$4:$M$68,2,FALSE)</f>
        <v>0</v>
      </c>
      <c r="BC136" s="46"/>
      <c r="BD136" s="34">
        <f>IF(BC136&gt;0,VLOOKUP(BC136,'Начисление очков'!$B$4:$C$68,2,FALSE),0)</f>
        <v>0</v>
      </c>
      <c r="BE136" s="35"/>
      <c r="BF136" s="28">
        <f>IF(BE136&gt;0,VLOOKUP(BE136,'Начисление очков'!$G$4:$H$68,2,FALSE),0)</f>
        <v>0</v>
      </c>
      <c r="BG136" s="223"/>
      <c r="BH136" s="222">
        <f>IF(BG136&gt;0,VLOOKUP(BG136,'Начисление очков'!$L$4:$M$68,2,FALSE),0)</f>
        <v>0</v>
      </c>
      <c r="BI136" s="87">
        <v>22</v>
      </c>
      <c r="BJ136" s="88">
        <v>22</v>
      </c>
      <c r="BK136" s="88">
        <v>128</v>
      </c>
      <c r="BM136" s="24" t="e">
        <f>IF(#REF!=0,0,1)</f>
        <v>#REF!</v>
      </c>
    </row>
    <row r="137" spans="2:65" ht="15.9" customHeight="1" x14ac:dyDescent="0.3">
      <c r="B137" s="66" t="s">
        <v>139</v>
      </c>
      <c r="C137" s="67">
        <f>C136+1</f>
        <v>128</v>
      </c>
      <c r="D137" s="114">
        <f>IF(BK137=0," ",BK137-C137)</f>
        <v>1</v>
      </c>
      <c r="E137" s="65">
        <f>LARGE((N137,P137,R137,T137,V137,X137,Z137,AB137,AD137,AF137,AH137,AJ137,AL137,AN137,AP137,AR137,AT137,AV137,AX137,AZ137,BB137,BD137,BF137),1)+LARGE((N137,P137,R137,T137,V137,X137,Z137,AB137,AD137,AF137,AH137,AJ137,AL137,AN137,AP137,AR137,AT137,AV137,AX137,AZ137,BB137,BD137,BF137),2)+LARGE((N137,P137,R137,T137,V137,X137,Z137,AB137,AD137,AF137,AH137,AJ137,AL137,AN137,AP137,AR137,AT137,AV137,AX137,AZ137,BB137,BD137,BF137),3)+LARGE((N137,P137,R137,T137,V137,X137,Z137,AB137,AD137,AF137,AH137,AJ137,AL137,AN137,AP137,AR137,AT137,AV137,AX137,AZ137,BB137,BD137,BF137),4)+LARGE((N137,P137,R137,T137,V137,X137,Z137,AB137,AD137,AF137,AH137,AJ137,AL137,AN137,AP137,AR137,AT137,AV137,AX137,AZ137,BB137,BD137,BF137),5)+LARGE((N137,P137,R137,T137,V137,X137,Z137,AB137,AD137,AF137,AH137,AJ137,AL137,AN137,AP137,AR137,AT137,AV137,AX137,AZ137,BB137,BD137,BF137),6)+LARGE((N137,P137,R137,T137,V137,X137,Z137,AB137,AD137,AF137,AH137,AJ137,AL137,AN137,AP137,AR137,AT137,AV137,AX137,AZ137,BB137,BD137,BF137),7)+LARGE((N137,P137,R137,T137,V137,X137,Z137,AB137,AD137,AF137,AH137,AJ137,AL137,AN137,AP137,AR137,AT137,AV137,AX137,AZ137,BB137,BD137,BF137),8)</f>
        <v>21</v>
      </c>
      <c r="F137" s="74">
        <f>E137-BI137</f>
        <v>0</v>
      </c>
      <c r="G137" s="73" t="str">
        <f>IF(SUMIF(M137:BF137,"&lt;0")&lt;&gt;0,SUMIF(M137:BF137,"&lt;0")*(-1)," ")</f>
        <v xml:space="preserve"> </v>
      </c>
      <c r="H137" s="77">
        <f>N137+P137+R137+T137+V137+X137+Z137+AB137+AD137+AF137+AH137+AJ137+AL137+AN137+AP137+AR137+AT137+AV137+AX137+AZ137+BB137+BD137+BF137</f>
        <v>21</v>
      </c>
      <c r="I137" s="74">
        <f>H137-BJ137</f>
        <v>0</v>
      </c>
      <c r="J137" s="78">
        <f>IF(M137=0,0,1)+IF(O137=0,0,1)+IF(Q137=0,0,1)+IF(S137=0,0,1)+IF(U137=0,0,1)+IF(W137=0,0,1)+IF(Y137=0,0,1)+IF(AA137=0,0,1)+IF(AC137=0,0,1)+IF(AE137=0,0,1)+IF(AG137=0,0,1)+IF(AI137=0,0,1)+IF(AK137=0,0,1)+IF(AM137=0,0,1)+IF(AO137=0,0,1)+IF(AQ137=0,0,1)+IF(AU137=0,0,1)+IF(AS137=0,0,1)+IF(AU137=0,0,1)+IF(AW137=0,0,1)+IF(AY137=0,0,1)+IF(BA137=0,0,1)+IF(BC137=0,0,1)+IF(BE137=0,0,1)</f>
        <v>1</v>
      </c>
      <c r="K137" s="80">
        <f>IF(J137=0,"-",IF(J137&gt;8,E137/8,E137/J137))</f>
        <v>21</v>
      </c>
      <c r="L137" s="81">
        <f>IF(OR(H137=0,J137=0),"-",H137/J137)</f>
        <v>21</v>
      </c>
      <c r="M137" s="46"/>
      <c r="N137" s="31">
        <f>IF(M137&gt;0,VLOOKUP(M137,'Начисление очков'!$L$4:$M$68,2,FALSE),0)</f>
        <v>0</v>
      </c>
      <c r="O137" s="35"/>
      <c r="P137" s="28">
        <f>IF(O137&gt;0,VLOOKUP(O137,'Начисление очков'!$G$4:$H$68,2,FALSE),0)</f>
        <v>0</v>
      </c>
      <c r="Q137" s="34"/>
      <c r="R137" s="31">
        <f>VLOOKUP(Q137,'Начисление очков'!$V$4:$W$68,2,FALSE)</f>
        <v>0</v>
      </c>
      <c r="S137" s="35"/>
      <c r="T137" s="28">
        <f>VLOOKUP(S137,'Начисление очков'!$Q$4:$R$68,2,FALSE)</f>
        <v>0</v>
      </c>
      <c r="U137" s="35"/>
      <c r="V137" s="28">
        <f>VLOOKUP(U137,'Начисление очков'!$Q$4:$R$68,2,FALSE)</f>
        <v>0</v>
      </c>
      <c r="W137" s="34"/>
      <c r="X137" s="31">
        <f>VLOOKUP(W137,'Начисление очков'!$V$4:$W$68,2,FALSE)</f>
        <v>0</v>
      </c>
      <c r="Y137" s="35"/>
      <c r="Z137" s="28">
        <f>IF(Y137&gt;0,VLOOKUP(Y137,'Начисление очков'!$G$4:$H$68,2,FALSE),0)</f>
        <v>0</v>
      </c>
      <c r="AA137" s="56"/>
      <c r="AB137" s="57">
        <f>IF(AA137&gt;0,VLOOKUP(AA137,'Начисление очков'!$B$4:$C$68,2,FALSE),0)</f>
        <v>0</v>
      </c>
      <c r="AC137" s="35"/>
      <c r="AD137" s="28">
        <f>IF(AC137&gt;0,VLOOKUP(AC137,'Начисление очков'!$G$4:$H$68,2,FALSE),0)</f>
        <v>0</v>
      </c>
      <c r="AE137" s="34"/>
      <c r="AF137" s="31">
        <f>VLOOKUP(AE137,'Начисление очков'!$V$4:$W$68,2,FALSE)</f>
        <v>0</v>
      </c>
      <c r="AG137" s="6"/>
      <c r="AH137" s="6">
        <f>IF(AG137&gt;0,VLOOKUP(AG137,'Начисление очков'!$B$4:$C$68,2,FALSE),0)</f>
        <v>0</v>
      </c>
      <c r="AI137" s="46"/>
      <c r="AJ137" s="34">
        <f>IF(AI137&gt;0,VLOOKUP(AI137,'Начисление очков'!$B$4:$C$68,2,FALSE),0)</f>
        <v>0</v>
      </c>
      <c r="AK137" s="6"/>
      <c r="AL137" s="28">
        <f>VLOOKUP(AK137,'Начисление очков'!$V$4:$W$68,2,FALSE)</f>
        <v>0</v>
      </c>
      <c r="AM137" s="34"/>
      <c r="AN137" s="31">
        <f>IF(AM137&gt;0,VLOOKUP(AM137,'Начисление очков'!$G$4:$H$68,2,FALSE),0)</f>
        <v>0</v>
      </c>
      <c r="AO137" s="35"/>
      <c r="AP137" s="107">
        <f>VLOOKUP(AO137,'Начисление очков'!$L$4:$M$68,2,FALSE)</f>
        <v>0</v>
      </c>
      <c r="AQ137" s="34"/>
      <c r="AR137" s="31">
        <f>VLOOKUP(AQ137,'Начисление очков'!$G$4:$H$68,2,FALSE)</f>
        <v>0</v>
      </c>
      <c r="AS137" s="35"/>
      <c r="AT137" s="28">
        <f>VLOOKUP(AS137,'Начисление очков'!$L$4:$M$68,2,FALSE)</f>
        <v>0</v>
      </c>
      <c r="AU137" s="56"/>
      <c r="AV137" s="57">
        <f>VLOOKUP(AU137,'Начисление очков'!$Q$4:$R$68,2,FALSE)</f>
        <v>0</v>
      </c>
      <c r="AW137" s="35"/>
      <c r="AX137" s="28">
        <f>VLOOKUP(AW137,'Начисление очков'!$Q$4:$R$68,2,FALSE)</f>
        <v>0</v>
      </c>
      <c r="AY137" s="46"/>
      <c r="AZ137" s="31">
        <f>IF(AY137&gt;0,VLOOKUP(AY137,'Начисление очков'!$Q$4:$R$68,2,FALSE),0)</f>
        <v>0</v>
      </c>
      <c r="BA137" s="6"/>
      <c r="BB137" s="28">
        <f>VLOOKUP(BA137,'Начисление очков'!$L$4:$M$68,2,FALSE)</f>
        <v>0</v>
      </c>
      <c r="BC137" s="46"/>
      <c r="BD137" s="34">
        <f>IF(BC137&gt;0,VLOOKUP(BC137,'Начисление очков'!$B$4:$C$68,2,FALSE),0)</f>
        <v>0</v>
      </c>
      <c r="BE137" s="35">
        <v>24</v>
      </c>
      <c r="BF137" s="28">
        <f>IF(BE137&gt;0,VLOOKUP(BE137,'Начисление очков'!$G$4:$H$68,2,FALSE),0)</f>
        <v>21</v>
      </c>
      <c r="BG137" s="223"/>
      <c r="BH137" s="222">
        <f>IF(BG137&gt;0,VLOOKUP(BG137,'Начисление очков'!$L$4:$M$68,2,FALSE),0)</f>
        <v>0</v>
      </c>
      <c r="BI137" s="87">
        <v>21</v>
      </c>
      <c r="BJ137" s="88">
        <v>21</v>
      </c>
      <c r="BK137" s="88">
        <v>129</v>
      </c>
      <c r="BM137" s="24" t="e">
        <f>IF(#REF!=0,0,1)</f>
        <v>#REF!</v>
      </c>
    </row>
    <row r="138" spans="2:65" ht="15.9" customHeight="1" x14ac:dyDescent="0.3">
      <c r="B138" s="66" t="s">
        <v>225</v>
      </c>
      <c r="C138" s="67">
        <f>C137+1</f>
        <v>129</v>
      </c>
      <c r="D138" s="114">
        <f>IF(BK138=0," ",BK138-C138)</f>
        <v>1</v>
      </c>
      <c r="E138" s="65">
        <f>LARGE((N138,P138,R138,T138,V138,X138,Z138,AB138,AD138,AF138,AH138,AJ138,AL138,AN138,AP138,AR138,AT138,AV138,AX138,AZ138,BB138,BD138,BF138),1)+LARGE((N138,P138,R138,T138,V138,X138,Z138,AB138,AD138,AF138,AH138,AJ138,AL138,AN138,AP138,AR138,AT138,AV138,AX138,AZ138,BB138,BD138,BF138),2)+LARGE((N138,P138,R138,T138,V138,X138,Z138,AB138,AD138,AF138,AH138,AJ138,AL138,AN138,AP138,AR138,AT138,AV138,AX138,AZ138,BB138,BD138,BF138),3)+LARGE((N138,P138,R138,T138,V138,X138,Z138,AB138,AD138,AF138,AH138,AJ138,AL138,AN138,AP138,AR138,AT138,AV138,AX138,AZ138,BB138,BD138,BF138),4)+LARGE((N138,P138,R138,T138,V138,X138,Z138,AB138,AD138,AF138,AH138,AJ138,AL138,AN138,AP138,AR138,AT138,AV138,AX138,AZ138,BB138,BD138,BF138),5)+LARGE((N138,P138,R138,T138,V138,X138,Z138,AB138,AD138,AF138,AH138,AJ138,AL138,AN138,AP138,AR138,AT138,AV138,AX138,AZ138,BB138,BD138,BF138),6)+LARGE((N138,P138,R138,T138,V138,X138,Z138,AB138,AD138,AF138,AH138,AJ138,AL138,AN138,AP138,AR138,AT138,AV138,AX138,AZ138,BB138,BD138,BF138),7)+LARGE((N138,P138,R138,T138,V138,X138,Z138,AB138,AD138,AF138,AH138,AJ138,AL138,AN138,AP138,AR138,AT138,AV138,AX138,AZ138,BB138,BD138,BF138),8)</f>
        <v>21</v>
      </c>
      <c r="F138" s="74">
        <f>E138-BI138</f>
        <v>0</v>
      </c>
      <c r="G138" s="73" t="str">
        <f>IF(SUMIF(M138:BF138,"&lt;0")&lt;&gt;0,SUMIF(M138:BF138,"&lt;0")*(-1)," ")</f>
        <v xml:space="preserve"> </v>
      </c>
      <c r="H138" s="77">
        <f>N138+P138+R138+T138+V138+X138+Z138+AB138+AD138+AF138+AH138+AJ138+AL138+AN138+AP138+AR138+AT138+AV138+AX138+AZ138+BB138+BD138+BF138</f>
        <v>21</v>
      </c>
      <c r="I138" s="74">
        <f>H138-BJ138</f>
        <v>0</v>
      </c>
      <c r="J138" s="78">
        <f>IF(M138=0,0,1)+IF(O138=0,0,1)+IF(Q138=0,0,1)+IF(S138=0,0,1)+IF(U138=0,0,1)+IF(W138=0,0,1)+IF(Y138=0,0,1)+IF(AA138=0,0,1)+IF(AC138=0,0,1)+IF(AE138=0,0,1)+IF(AG138=0,0,1)+IF(AI138=0,0,1)+IF(AK138=0,0,1)+IF(AM138=0,0,1)+IF(AO138=0,0,1)+IF(AQ138=0,0,1)+IF(AU138=0,0,1)+IF(AS138=0,0,1)+IF(AU138=0,0,1)+IF(AW138=0,0,1)+IF(AY138=0,0,1)+IF(BA138=0,0,1)+IF(BC138=0,0,1)+IF(BE138=0,0,1)</f>
        <v>1</v>
      </c>
      <c r="K138" s="80">
        <f>IF(J138=0,"-",IF(J138&gt;8,E138/8,E138/J138))</f>
        <v>21</v>
      </c>
      <c r="L138" s="81">
        <f>IF(OR(H138=0,J138=0),"-",H138/J138)</f>
        <v>21</v>
      </c>
      <c r="M138" s="46"/>
      <c r="N138" s="31">
        <f>IF(M138&gt;0,VLOOKUP(M138,'Начисление очков'!$L$4:$M$68,2,FALSE),0)</f>
        <v>0</v>
      </c>
      <c r="O138" s="35"/>
      <c r="P138" s="28">
        <f>IF(O138&gt;0,VLOOKUP(O138,'Начисление очков'!$G$4:$H$68,2,FALSE),0)</f>
        <v>0</v>
      </c>
      <c r="Q138" s="34"/>
      <c r="R138" s="31">
        <f>VLOOKUP(Q138,'Начисление очков'!$V$4:$W$68,2,FALSE)</f>
        <v>0</v>
      </c>
      <c r="S138" s="35"/>
      <c r="T138" s="28">
        <f>VLOOKUP(S138,'Начисление очков'!$Q$4:$R$68,2,FALSE)</f>
        <v>0</v>
      </c>
      <c r="U138" s="35">
        <v>14</v>
      </c>
      <c r="V138" s="28">
        <f>VLOOKUP(U138,'Начисление очков'!$Q$4:$R$68,2,FALSE)</f>
        <v>21</v>
      </c>
      <c r="W138" s="34"/>
      <c r="X138" s="31">
        <f>VLOOKUP(W138,'Начисление очков'!$V$4:$W$68,2,FALSE)</f>
        <v>0</v>
      </c>
      <c r="Y138" s="35"/>
      <c r="Z138" s="28">
        <f>IF(Y138&gt;0,VLOOKUP(Y138,'Начисление очков'!$G$4:$H$68,2,FALSE),0)</f>
        <v>0</v>
      </c>
      <c r="AA138" s="56"/>
      <c r="AB138" s="57">
        <f>IF(AA138&gt;0,VLOOKUP(AA138,'Начисление очков'!$B$4:$C$68,2,FALSE),0)</f>
        <v>0</v>
      </c>
      <c r="AC138" s="35"/>
      <c r="AD138" s="28">
        <f>IF(AC138&gt;0,VLOOKUP(AC138,'Начисление очков'!$G$4:$H$68,2,FALSE),0)</f>
        <v>0</v>
      </c>
      <c r="AE138" s="34"/>
      <c r="AF138" s="31">
        <f>VLOOKUP(AE138,'Начисление очков'!$V$4:$W$68,2,FALSE)</f>
        <v>0</v>
      </c>
      <c r="AG138" s="6"/>
      <c r="AH138" s="6">
        <f>IF(AG138&gt;0,VLOOKUP(AG138,'Начисление очков'!$B$4:$C$68,2,FALSE),0)</f>
        <v>0</v>
      </c>
      <c r="AI138" s="46"/>
      <c r="AJ138" s="34">
        <f>IF(AI138&gt;0,VLOOKUP(AI138,'Начисление очков'!$B$4:$C$68,2,FALSE),0)</f>
        <v>0</v>
      </c>
      <c r="AK138" s="6"/>
      <c r="AL138" s="28">
        <f>VLOOKUP(AK138,'Начисление очков'!$V$4:$W$68,2,FALSE)</f>
        <v>0</v>
      </c>
      <c r="AM138" s="34"/>
      <c r="AN138" s="31">
        <f>IF(AM138&gt;0,VLOOKUP(AM138,'Начисление очков'!$G$4:$H$68,2,FALSE),0)</f>
        <v>0</v>
      </c>
      <c r="AO138" s="35"/>
      <c r="AP138" s="107">
        <f>VLOOKUP(AO138,'Начисление очков'!$L$4:$M$68,2,FALSE)</f>
        <v>0</v>
      </c>
      <c r="AQ138" s="34"/>
      <c r="AR138" s="31">
        <f>VLOOKUP(AQ138,'Начисление очков'!$G$4:$H$68,2,FALSE)</f>
        <v>0</v>
      </c>
      <c r="AS138" s="35"/>
      <c r="AT138" s="28">
        <f>VLOOKUP(AS138,'Начисление очков'!$L$4:$M$68,2,FALSE)</f>
        <v>0</v>
      </c>
      <c r="AU138" s="56"/>
      <c r="AV138" s="57">
        <f>VLOOKUP(AU138,'Начисление очков'!$Q$4:$R$68,2,FALSE)</f>
        <v>0</v>
      </c>
      <c r="AW138" s="35"/>
      <c r="AX138" s="28">
        <f>VLOOKUP(AW138,'Начисление очков'!$Q$4:$R$68,2,FALSE)</f>
        <v>0</v>
      </c>
      <c r="AY138" s="46"/>
      <c r="AZ138" s="31">
        <f>IF(AY138&gt;0,VLOOKUP(AY138,'Начисление очков'!$Q$4:$R$68,2,FALSE),0)</f>
        <v>0</v>
      </c>
      <c r="BA138" s="6"/>
      <c r="BB138" s="28">
        <f>VLOOKUP(BA138,'Начисление очков'!$L$4:$M$68,2,FALSE)</f>
        <v>0</v>
      </c>
      <c r="BC138" s="46"/>
      <c r="BD138" s="34">
        <f>IF(BC138&gt;0,VLOOKUP(BC138,'Начисление очков'!$B$4:$C$68,2,FALSE),0)</f>
        <v>0</v>
      </c>
      <c r="BE138" s="35"/>
      <c r="BF138" s="28">
        <f>IF(BE138&gt;0,VLOOKUP(BE138,'Начисление очков'!$G$4:$H$68,2,FALSE),0)</f>
        <v>0</v>
      </c>
      <c r="BG138" s="223"/>
      <c r="BH138" s="222">
        <f>IF(BG138&gt;0,VLOOKUP(BG138,'Начисление очков'!$L$4:$M$68,2,FALSE),0)</f>
        <v>0</v>
      </c>
      <c r="BI138" s="87">
        <v>21</v>
      </c>
      <c r="BJ138" s="88">
        <v>21</v>
      </c>
      <c r="BK138" s="88">
        <v>130</v>
      </c>
      <c r="BM138" s="24" t="e">
        <f>IF(#REF!=0,0,1)</f>
        <v>#REF!</v>
      </c>
    </row>
    <row r="139" spans="2:65" ht="15.9" customHeight="1" x14ac:dyDescent="0.3">
      <c r="B139" s="66" t="s">
        <v>221</v>
      </c>
      <c r="C139" s="67">
        <f>C138+1</f>
        <v>130</v>
      </c>
      <c r="D139" s="114">
        <f>IF(BK139=0," ",BK139-C139)</f>
        <v>1</v>
      </c>
      <c r="E139" s="65">
        <f>LARGE((N139,P139,R139,T139,V139,X139,Z139,AB139,AD139,AF139,AH139,AJ139,AL139,AN139,AP139,AR139,AT139,AV139,AX139,AZ139,BB139,BD139,BF139),1)+LARGE((N139,P139,R139,T139,V139,X139,Z139,AB139,AD139,AF139,AH139,AJ139,AL139,AN139,AP139,AR139,AT139,AV139,AX139,AZ139,BB139,BD139,BF139),2)+LARGE((N139,P139,R139,T139,V139,X139,Z139,AB139,AD139,AF139,AH139,AJ139,AL139,AN139,AP139,AR139,AT139,AV139,AX139,AZ139,BB139,BD139,BF139),3)+LARGE((N139,P139,R139,T139,V139,X139,Z139,AB139,AD139,AF139,AH139,AJ139,AL139,AN139,AP139,AR139,AT139,AV139,AX139,AZ139,BB139,BD139,BF139),4)+LARGE((N139,P139,R139,T139,V139,X139,Z139,AB139,AD139,AF139,AH139,AJ139,AL139,AN139,AP139,AR139,AT139,AV139,AX139,AZ139,BB139,BD139,BF139),5)+LARGE((N139,P139,R139,T139,V139,X139,Z139,AB139,AD139,AF139,AH139,AJ139,AL139,AN139,AP139,AR139,AT139,AV139,AX139,AZ139,BB139,BD139,BF139),6)+LARGE((N139,P139,R139,T139,V139,X139,Z139,AB139,AD139,AF139,AH139,AJ139,AL139,AN139,AP139,AR139,AT139,AV139,AX139,AZ139,BB139,BD139,BF139),7)+LARGE((N139,P139,R139,T139,V139,X139,Z139,AB139,AD139,AF139,AH139,AJ139,AL139,AN139,AP139,AR139,AT139,AV139,AX139,AZ139,BB139,BD139,BF139),8)</f>
        <v>21</v>
      </c>
      <c r="F139" s="74">
        <f>E139-BI139</f>
        <v>0</v>
      </c>
      <c r="G139" s="73" t="str">
        <f>IF(SUMIF(M139:BF139,"&lt;0")&lt;&gt;0,SUMIF(M139:BF139,"&lt;0")*(-1)," ")</f>
        <v xml:space="preserve"> </v>
      </c>
      <c r="H139" s="77">
        <f>N139+P139+R139+T139+V139+X139+Z139+AB139+AD139+AF139+AH139+AJ139+AL139+AN139+AP139+AR139+AT139+AV139+AX139+AZ139+BB139+BD139+BF139</f>
        <v>21</v>
      </c>
      <c r="I139" s="74">
        <f>H139-BJ139</f>
        <v>0</v>
      </c>
      <c r="J139" s="78">
        <f>IF(M139=0,0,1)+IF(O139=0,0,1)+IF(Q139=0,0,1)+IF(S139=0,0,1)+IF(U139=0,0,1)+IF(W139=0,0,1)+IF(Y139=0,0,1)+IF(AA139=0,0,1)+IF(AC139=0,0,1)+IF(AE139=0,0,1)+IF(AG139=0,0,1)+IF(AI139=0,0,1)+IF(AK139=0,0,1)+IF(AM139=0,0,1)+IF(AO139=0,0,1)+IF(AQ139=0,0,1)+IF(AU139=0,0,1)+IF(AS139=0,0,1)+IF(AU139=0,0,1)+IF(AW139=0,0,1)+IF(AY139=0,0,1)+IF(BA139=0,0,1)+IF(BC139=0,0,1)+IF(BE139=0,0,1)</f>
        <v>2</v>
      </c>
      <c r="K139" s="80">
        <f>IF(J139=0,"-",IF(J139&gt;8,E139/8,E139/J139))</f>
        <v>10.5</v>
      </c>
      <c r="L139" s="81">
        <f>IF(OR(H139=0,J139=0),"-",H139/J139)</f>
        <v>10.5</v>
      </c>
      <c r="M139" s="46"/>
      <c r="N139" s="31">
        <f>IF(M139&gt;0,VLOOKUP(M139,'Начисление очков'!$L$4:$M$68,2,FALSE),0)</f>
        <v>0</v>
      </c>
      <c r="O139" s="35"/>
      <c r="P139" s="28">
        <f>IF(O139&gt;0,VLOOKUP(O139,'Начисление очков'!$G$4:$H$68,2,FALSE),0)</f>
        <v>0</v>
      </c>
      <c r="Q139" s="34"/>
      <c r="R139" s="31">
        <f>VLOOKUP(Q139,'Начисление очков'!$V$4:$W$68,2,FALSE)</f>
        <v>0</v>
      </c>
      <c r="S139" s="35">
        <v>16</v>
      </c>
      <c r="T139" s="28">
        <f>VLOOKUP(S139,'Начисление очков'!$Q$4:$R$68,2,FALSE)</f>
        <v>19</v>
      </c>
      <c r="U139" s="35"/>
      <c r="V139" s="28">
        <f>VLOOKUP(U139,'Начисление очков'!$Q$4:$R$68,2,FALSE)</f>
        <v>0</v>
      </c>
      <c r="W139" s="34">
        <v>32</v>
      </c>
      <c r="X139" s="31">
        <f>VLOOKUP(W139,'Начисление очков'!$V$4:$W$68,2,FALSE)</f>
        <v>2</v>
      </c>
      <c r="Y139" s="35"/>
      <c r="Z139" s="28">
        <f>IF(Y139&gt;0,VLOOKUP(Y139,'Начисление очков'!$G$4:$H$68,2,FALSE),0)</f>
        <v>0</v>
      </c>
      <c r="AA139" s="56"/>
      <c r="AB139" s="57">
        <f>IF(AA139&gt;0,VLOOKUP(AA139,'Начисление очков'!$B$4:$C$68,2,FALSE),0)</f>
        <v>0</v>
      </c>
      <c r="AC139" s="35"/>
      <c r="AD139" s="28">
        <f>IF(AC139&gt;0,VLOOKUP(AC139,'Начисление очков'!$G$4:$H$68,2,FALSE),0)</f>
        <v>0</v>
      </c>
      <c r="AE139" s="34"/>
      <c r="AF139" s="31">
        <f>VLOOKUP(AE139,'Начисление очков'!$V$4:$W$68,2,FALSE)</f>
        <v>0</v>
      </c>
      <c r="AG139" s="6"/>
      <c r="AH139" s="6">
        <f>IF(AG139&gt;0,VLOOKUP(AG139,'Начисление очков'!$B$4:$C$68,2,FALSE),0)</f>
        <v>0</v>
      </c>
      <c r="AI139" s="46"/>
      <c r="AJ139" s="34">
        <f>IF(AI139&gt;0,VLOOKUP(AI139,'Начисление очков'!$B$4:$C$68,2,FALSE),0)</f>
        <v>0</v>
      </c>
      <c r="AK139" s="6"/>
      <c r="AL139" s="28">
        <f>VLOOKUP(AK139,'Начисление очков'!$V$4:$W$68,2,FALSE)</f>
        <v>0</v>
      </c>
      <c r="AM139" s="34"/>
      <c r="AN139" s="31">
        <f>IF(AM139&gt;0,VLOOKUP(AM139,'Начисление очков'!$G$4:$H$68,2,FALSE),0)</f>
        <v>0</v>
      </c>
      <c r="AO139" s="35"/>
      <c r="AP139" s="107">
        <f>VLOOKUP(AO139,'Начисление очков'!$L$4:$M$68,2,FALSE)</f>
        <v>0</v>
      </c>
      <c r="AQ139" s="34"/>
      <c r="AR139" s="31">
        <f>VLOOKUP(AQ139,'Начисление очков'!$G$4:$H$68,2,FALSE)</f>
        <v>0</v>
      </c>
      <c r="AS139" s="35"/>
      <c r="AT139" s="28">
        <f>VLOOKUP(AS139,'Начисление очков'!$L$4:$M$68,2,FALSE)</f>
        <v>0</v>
      </c>
      <c r="AU139" s="56"/>
      <c r="AV139" s="57">
        <f>VLOOKUP(AU139,'Начисление очков'!$Q$4:$R$68,2,FALSE)</f>
        <v>0</v>
      </c>
      <c r="AW139" s="35"/>
      <c r="AX139" s="28">
        <f>VLOOKUP(AW139,'Начисление очков'!$Q$4:$R$68,2,FALSE)</f>
        <v>0</v>
      </c>
      <c r="AY139" s="46"/>
      <c r="AZ139" s="31">
        <f>IF(AY139&gt;0,VLOOKUP(AY139,'Начисление очков'!$Q$4:$R$68,2,FALSE),0)</f>
        <v>0</v>
      </c>
      <c r="BA139" s="6"/>
      <c r="BB139" s="28">
        <f>VLOOKUP(BA139,'Начисление очков'!$L$4:$M$68,2,FALSE)</f>
        <v>0</v>
      </c>
      <c r="BC139" s="46"/>
      <c r="BD139" s="34">
        <f>IF(BC139&gt;0,VLOOKUP(BC139,'Начисление очков'!$B$4:$C$68,2,FALSE),0)</f>
        <v>0</v>
      </c>
      <c r="BE139" s="35"/>
      <c r="BF139" s="28">
        <f>IF(BE139&gt;0,VLOOKUP(BE139,'Начисление очков'!$G$4:$H$68,2,FALSE),0)</f>
        <v>0</v>
      </c>
      <c r="BG139" s="223"/>
      <c r="BH139" s="222">
        <f>IF(BG139&gt;0,VLOOKUP(BG139,'Начисление очков'!$L$4:$M$68,2,FALSE),0)</f>
        <v>0</v>
      </c>
      <c r="BI139" s="87">
        <v>21</v>
      </c>
      <c r="BJ139" s="88">
        <v>21</v>
      </c>
      <c r="BK139" s="88">
        <v>131</v>
      </c>
      <c r="BM139" s="24" t="e">
        <f>IF(#REF!=0,0,1)</f>
        <v>#REF!</v>
      </c>
    </row>
    <row r="140" spans="2:65" ht="15.9" customHeight="1" x14ac:dyDescent="0.3">
      <c r="B140" s="66" t="s">
        <v>87</v>
      </c>
      <c r="C140" s="67">
        <f>C139+1</f>
        <v>131</v>
      </c>
      <c r="D140" s="114">
        <f>IF(BK140=0," ",BK140-C140)</f>
        <v>-6</v>
      </c>
      <c r="E140" s="65">
        <f>LARGE((N140,P140,R140,T140,V140,X140,Z140,AB140,AD140,AF140,AH140,AJ140,AL140,AN140,AP140,AR140,AT140,AV140,AX140,AZ140,BB140,BD140,BF140),1)+LARGE((N140,P140,R140,T140,V140,X140,Z140,AB140,AD140,AF140,AH140,AJ140,AL140,AN140,AP140,AR140,AT140,AV140,AX140,AZ140,BB140,BD140,BF140),2)+LARGE((N140,P140,R140,T140,V140,X140,Z140,AB140,AD140,AF140,AH140,AJ140,AL140,AN140,AP140,AR140,AT140,AV140,AX140,AZ140,BB140,BD140,BF140),3)+LARGE((N140,P140,R140,T140,V140,X140,Z140,AB140,AD140,AF140,AH140,AJ140,AL140,AN140,AP140,AR140,AT140,AV140,AX140,AZ140,BB140,BD140,BF140),4)+LARGE((N140,P140,R140,T140,V140,X140,Z140,AB140,AD140,AF140,AH140,AJ140,AL140,AN140,AP140,AR140,AT140,AV140,AX140,AZ140,BB140,BD140,BF140),5)+LARGE((N140,P140,R140,T140,V140,X140,Z140,AB140,AD140,AF140,AH140,AJ140,AL140,AN140,AP140,AR140,AT140,AV140,AX140,AZ140,BB140,BD140,BF140),6)+LARGE((N140,P140,R140,T140,V140,X140,Z140,AB140,AD140,AF140,AH140,AJ140,AL140,AN140,AP140,AR140,AT140,AV140,AX140,AZ140,BB140,BD140,BF140),7)+LARGE((N140,P140,R140,T140,V140,X140,Z140,AB140,AD140,AF140,AH140,AJ140,AL140,AN140,AP140,AR140,AT140,AV140,AX140,AZ140,BB140,BD140,BF140),8)</f>
        <v>21</v>
      </c>
      <c r="F140" s="74">
        <f>E140-BI140</f>
        <v>-2</v>
      </c>
      <c r="G140" s="73">
        <f>IF(SUMIF(M140:BF140,"&lt;0")&lt;&gt;0,SUMIF(M140:BF140,"&lt;0")*(-1)," ")</f>
        <v>1</v>
      </c>
      <c r="H140" s="77">
        <f>N140+P140+R140+T140+V140+X140+Z140+AB140+AD140+AF140+AH140+AJ140+AL140+AN140+AP140+AR140+AT140+AV140+AX140+AZ140+BB140+BD140+BF140</f>
        <v>21</v>
      </c>
      <c r="I140" s="74">
        <f>H140-BJ140</f>
        <v>-2</v>
      </c>
      <c r="J140" s="78">
        <f>IF(M140=0,0,1)+IF(O140=0,0,1)+IF(Q140=0,0,1)+IF(S140=0,0,1)+IF(U140=0,0,1)+IF(W140=0,0,1)+IF(Y140=0,0,1)+IF(AA140=0,0,1)+IF(AC140=0,0,1)+IF(AE140=0,0,1)+IF(AG140=0,0,1)+IF(AI140=0,0,1)+IF(AK140=0,0,1)+IF(AM140=0,0,1)+IF(AO140=0,0,1)+IF(AQ140=0,0,1)+IF(AU140=0,0,1)+IF(AS140=0,0,1)+IF(AU140=0,0,1)+IF(AW140=0,0,1)+IF(AY140=0,0,1)+IF(BA140=0,0,1)+IF(BC140=0,0,1)+IF(BE140=0,0,1)</f>
        <v>4</v>
      </c>
      <c r="K140" s="80">
        <f>IF(J140=0,"-",IF(J140&gt;8,E140/8,E140/J140))</f>
        <v>5.25</v>
      </c>
      <c r="L140" s="81">
        <f>IF(OR(H140=0,J140=0),"-",H140/J140)</f>
        <v>5.25</v>
      </c>
      <c r="M140" s="46"/>
      <c r="N140" s="31">
        <f>IF(M140&gt;0,VLOOKUP(M140,'Начисление очков'!$L$4:$M$68,2,FALSE),0)</f>
        <v>0</v>
      </c>
      <c r="O140" s="35"/>
      <c r="P140" s="28">
        <f>IF(O140&gt;0,VLOOKUP(O140,'Начисление очков'!$G$4:$H$68,2,FALSE),0)</f>
        <v>0</v>
      </c>
      <c r="Q140" s="34"/>
      <c r="R140" s="31">
        <f>VLOOKUP(Q140,'Начисление очков'!$V$4:$W$68,2,FALSE)</f>
        <v>0</v>
      </c>
      <c r="S140" s="35"/>
      <c r="T140" s="28">
        <f>VLOOKUP(S140,'Начисление очков'!$Q$4:$R$68,2,FALSE)</f>
        <v>0</v>
      </c>
      <c r="U140" s="35"/>
      <c r="V140" s="28">
        <f>VLOOKUP(U140,'Начисление очков'!$Q$4:$R$68,2,FALSE)</f>
        <v>0</v>
      </c>
      <c r="W140" s="34"/>
      <c r="X140" s="31">
        <f>VLOOKUP(W140,'Начисление очков'!$V$4:$W$68,2,FALSE)</f>
        <v>0</v>
      </c>
      <c r="Y140" s="35"/>
      <c r="Z140" s="28">
        <f>IF(Y140&gt;0,VLOOKUP(Y140,'Начисление очков'!$G$4:$H$68,2,FALSE),0)</f>
        <v>0</v>
      </c>
      <c r="AA140" s="56"/>
      <c r="AB140" s="57">
        <f>IF(AA140&gt;0,VLOOKUP(AA140,'Начисление очков'!$B$4:$C$68,2,FALSE),0)</f>
        <v>0</v>
      </c>
      <c r="AC140" s="35">
        <v>48</v>
      </c>
      <c r="AD140" s="28">
        <f>IF(AC140&gt;0,VLOOKUP(AC140,'Начисление очков'!$G$4:$H$68,2,FALSE),0)</f>
        <v>2</v>
      </c>
      <c r="AE140" s="34"/>
      <c r="AF140" s="31">
        <f>VLOOKUP(AE140,'Начисление очков'!$V$4:$W$68,2,FALSE)</f>
        <v>0</v>
      </c>
      <c r="AG140" s="6"/>
      <c r="AH140" s="6">
        <f>IF(AG140&gt;0,VLOOKUP(AG140,'Начисление очков'!$B$4:$C$68,2,FALSE),0)</f>
        <v>0</v>
      </c>
      <c r="AI140" s="46"/>
      <c r="AJ140" s="34">
        <f>IF(AI140&gt;0,VLOOKUP(AI140,'Начисление очков'!$B$4:$C$68,2,FALSE),0)</f>
        <v>0</v>
      </c>
      <c r="AK140" s="6"/>
      <c r="AL140" s="28">
        <f>VLOOKUP(AK140,'Начисление очков'!$V$4:$W$68,2,FALSE)</f>
        <v>0</v>
      </c>
      <c r="AM140" s="34">
        <v>32</v>
      </c>
      <c r="AN140" s="31">
        <f>IF(AM140&gt;0,VLOOKUP(AM140,'Начисление очков'!$G$4:$H$68,2,FALSE),0)</f>
        <v>18</v>
      </c>
      <c r="AO140" s="35"/>
      <c r="AP140" s="107">
        <v>0</v>
      </c>
      <c r="AQ140" s="34"/>
      <c r="AR140" s="31">
        <f>VLOOKUP(AQ140,'Начисление очков'!$G$4:$H$68,2,FALSE)</f>
        <v>0</v>
      </c>
      <c r="AS140" s="35">
        <v>-1</v>
      </c>
      <c r="AT140" s="28">
        <v>0</v>
      </c>
      <c r="AU140" s="56"/>
      <c r="AV140" s="57">
        <f>VLOOKUP(AU140,'Начисление очков'!$Q$4:$R$68,2,FALSE)</f>
        <v>0</v>
      </c>
      <c r="AW140" s="35"/>
      <c r="AX140" s="28">
        <f>VLOOKUP(AW140,'Начисление очков'!$Q$4:$R$68,2,FALSE)</f>
        <v>0</v>
      </c>
      <c r="AY140" s="46">
        <v>60</v>
      </c>
      <c r="AZ140" s="31">
        <f>IF(AY140&gt;0,VLOOKUP(AY140,'Начисление очков'!$Q$4:$R$68,2,FALSE),0)</f>
        <v>1</v>
      </c>
      <c r="BA140" s="6"/>
      <c r="BB140" s="28">
        <f>VLOOKUP(BA140,'Начисление очков'!$L$4:$M$68,2,FALSE)</f>
        <v>0</v>
      </c>
      <c r="BC140" s="46"/>
      <c r="BD140" s="34">
        <f>IF(BC140&gt;0,VLOOKUP(BC140,'Начисление очков'!$B$4:$C$68,2,FALSE),0)</f>
        <v>0</v>
      </c>
      <c r="BE140" s="35"/>
      <c r="BF140" s="28">
        <f>IF(BE140&gt;0,VLOOKUP(BE140,'Начисление очков'!$G$4:$H$68,2,FALSE),0)</f>
        <v>0</v>
      </c>
      <c r="BG140" s="223">
        <v>48</v>
      </c>
      <c r="BH140" s="222">
        <f>IF(BG140&gt;0,VLOOKUP(BG140,'Начисление очков'!$L$4:$M$68,2,FALSE),0)</f>
        <v>2</v>
      </c>
      <c r="BI140" s="87">
        <v>23</v>
      </c>
      <c r="BJ140" s="88">
        <v>23</v>
      </c>
      <c r="BK140" s="88">
        <v>125</v>
      </c>
      <c r="BM140" s="24" t="e">
        <f>IF(#REF!=0,0,1)</f>
        <v>#REF!</v>
      </c>
    </row>
    <row r="141" spans="2:65" ht="15.9" customHeight="1" x14ac:dyDescent="0.3">
      <c r="B141" s="66" t="s">
        <v>125</v>
      </c>
      <c r="C141" s="67">
        <f>C140+1</f>
        <v>132</v>
      </c>
      <c r="D141" s="114">
        <f>IF(BK141=0," ",BK141-C141)</f>
        <v>1</v>
      </c>
      <c r="E141" s="65">
        <f>LARGE((N141,P141,R141,T141,V141,X141,Z141,AB141,AD141,AF141,AH141,AJ141,AL141,AN141,AP141,AR141,AT141,AV141,AX141,AZ141,BB141,BD141,BF141),1)+LARGE((N141,P141,R141,T141,V141,X141,Z141,AB141,AD141,AF141,AH141,AJ141,AL141,AN141,AP141,AR141,AT141,AV141,AX141,AZ141,BB141,BD141,BF141),2)+LARGE((N141,P141,R141,T141,V141,X141,Z141,AB141,AD141,AF141,AH141,AJ141,AL141,AN141,AP141,AR141,AT141,AV141,AX141,AZ141,BB141,BD141,BF141),3)+LARGE((N141,P141,R141,T141,V141,X141,Z141,AB141,AD141,AF141,AH141,AJ141,AL141,AN141,AP141,AR141,AT141,AV141,AX141,AZ141,BB141,BD141,BF141),4)+LARGE((N141,P141,R141,T141,V141,X141,Z141,AB141,AD141,AF141,AH141,AJ141,AL141,AN141,AP141,AR141,AT141,AV141,AX141,AZ141,BB141,BD141,BF141),5)+LARGE((N141,P141,R141,T141,V141,X141,Z141,AB141,AD141,AF141,AH141,AJ141,AL141,AN141,AP141,AR141,AT141,AV141,AX141,AZ141,BB141,BD141,BF141),6)+LARGE((N141,P141,R141,T141,V141,X141,Z141,AB141,AD141,AF141,AH141,AJ141,AL141,AN141,AP141,AR141,AT141,AV141,AX141,AZ141,BB141,BD141,BF141),7)+LARGE((N141,P141,R141,T141,V141,X141,Z141,AB141,AD141,AF141,AH141,AJ141,AL141,AN141,AP141,AR141,AT141,AV141,AX141,AZ141,BB141,BD141,BF141),8)</f>
        <v>19</v>
      </c>
      <c r="F141" s="74">
        <f>E141-BI141</f>
        <v>0</v>
      </c>
      <c r="G141" s="73" t="str">
        <f>IF(SUMIF(M141:BF141,"&lt;0")&lt;&gt;0,SUMIF(M141:BF141,"&lt;0")*(-1)," ")</f>
        <v xml:space="preserve"> </v>
      </c>
      <c r="H141" s="77">
        <f>N141+P141+R141+T141+V141+X141+Z141+AB141+AD141+AF141+AH141+AJ141+AL141+AN141+AP141+AR141+AT141+AV141+AX141+AZ141+BB141+BD141+BF141</f>
        <v>20</v>
      </c>
      <c r="I141" s="74">
        <f>H141-BJ141</f>
        <v>0</v>
      </c>
      <c r="J141" s="78">
        <f>IF(M141=0,0,1)+IF(O141=0,0,1)+IF(Q141=0,0,1)+IF(S141=0,0,1)+IF(U141=0,0,1)+IF(W141=0,0,1)+IF(Y141=0,0,1)+IF(AA141=0,0,1)+IF(AC141=0,0,1)+IF(AE141=0,0,1)+IF(AG141=0,0,1)+IF(AI141=0,0,1)+IF(AK141=0,0,1)+IF(AM141=0,0,1)+IF(AO141=0,0,1)+IF(AQ141=0,0,1)+IF(AU141=0,0,1)+IF(AS141=0,0,1)+IF(AU141=0,0,1)+IF(AW141=0,0,1)+IF(AY141=0,0,1)+IF(BA141=0,0,1)+IF(BC141=0,0,1)+IF(BE141=0,0,1)</f>
        <v>9</v>
      </c>
      <c r="K141" s="80">
        <f>IF(J141=0,"-",IF(J141&gt;8,E141/8,E141/J141))</f>
        <v>2.375</v>
      </c>
      <c r="L141" s="81">
        <f>IF(OR(H141=0,J141=0),"-",H141/J141)</f>
        <v>2.2222222222222223</v>
      </c>
      <c r="M141" s="46">
        <v>48</v>
      </c>
      <c r="N141" s="31">
        <f>IF(M141&gt;0,VLOOKUP(M141,'Начисление очков'!$L$4:$M$68,2,FALSE),0)</f>
        <v>2</v>
      </c>
      <c r="O141" s="35">
        <v>40</v>
      </c>
      <c r="P141" s="28">
        <f>IF(O141&gt;0,VLOOKUP(O141,'Начисление очков'!$G$4:$H$68,2,FALSE),0)</f>
        <v>3</v>
      </c>
      <c r="Q141" s="34"/>
      <c r="R141" s="31">
        <f>VLOOKUP(Q141,'Начисление очков'!$V$4:$W$68,2,FALSE)</f>
        <v>0</v>
      </c>
      <c r="S141" s="35"/>
      <c r="T141" s="28">
        <f>VLOOKUP(S141,'Начисление очков'!$Q$4:$R$68,2,FALSE)</f>
        <v>0</v>
      </c>
      <c r="U141" s="35"/>
      <c r="V141" s="28">
        <f>VLOOKUP(U141,'Начисление очков'!$Q$4:$R$68,2,FALSE)</f>
        <v>0</v>
      </c>
      <c r="W141" s="34"/>
      <c r="X141" s="31">
        <f>VLOOKUP(W141,'Начисление очков'!$V$4:$W$68,2,FALSE)</f>
        <v>0</v>
      </c>
      <c r="Y141" s="35">
        <v>64</v>
      </c>
      <c r="Z141" s="28">
        <f>IF(Y141&gt;0,VLOOKUP(Y141,'Начисление очков'!$G$4:$H$68,2,FALSE),0)</f>
        <v>1</v>
      </c>
      <c r="AA141" s="56">
        <v>64</v>
      </c>
      <c r="AB141" s="57">
        <f>IF(AA141&gt;0,VLOOKUP(AA141,'Начисление очков'!$B$4:$C$68,2,FALSE),0)</f>
        <v>2</v>
      </c>
      <c r="AC141" s="35">
        <v>64</v>
      </c>
      <c r="AD141" s="28">
        <f>IF(AC141&gt;0,VLOOKUP(AC141,'Начисление очков'!$G$4:$H$68,2,FALSE),0)</f>
        <v>1</v>
      </c>
      <c r="AE141" s="34"/>
      <c r="AF141" s="31">
        <f>VLOOKUP(AE141,'Начисление очков'!$V$4:$W$68,2,FALSE)</f>
        <v>0</v>
      </c>
      <c r="AG141" s="6"/>
      <c r="AH141" s="6">
        <f>IF(AG141&gt;0,VLOOKUP(AG141,'Начисление очков'!$B$4:$C$68,2,FALSE),0)</f>
        <v>0</v>
      </c>
      <c r="AI141" s="46">
        <v>60</v>
      </c>
      <c r="AJ141" s="34">
        <f>IF(AI141&gt;0,VLOOKUP(AI141,'Начисление очков'!$B$4:$C$68,2,FALSE),0)</f>
        <v>4</v>
      </c>
      <c r="AK141" s="6"/>
      <c r="AL141" s="28">
        <f>VLOOKUP(AK141,'Начисление очков'!$V$4:$W$68,2,FALSE)</f>
        <v>0</v>
      </c>
      <c r="AM141" s="34">
        <v>48</v>
      </c>
      <c r="AN141" s="31">
        <f>IF(AM141&gt;0,VLOOKUP(AM141,'Начисление очков'!$G$4:$H$68,2,FALSE),0)</f>
        <v>2</v>
      </c>
      <c r="AO141" s="35"/>
      <c r="AP141" s="107">
        <f>VLOOKUP(AO141,'Начисление очков'!$L$4:$M$68,2,FALSE)</f>
        <v>0</v>
      </c>
      <c r="AQ141" s="34"/>
      <c r="AR141" s="31">
        <f>VLOOKUP(AQ141,'Начисление очков'!$G$4:$H$68,2,FALSE)</f>
        <v>0</v>
      </c>
      <c r="AS141" s="35"/>
      <c r="AT141" s="28">
        <f>VLOOKUP(AS141,'Начисление очков'!$L$4:$M$68,2,FALSE)</f>
        <v>0</v>
      </c>
      <c r="AU141" s="56"/>
      <c r="AV141" s="57">
        <f>VLOOKUP(AU141,'Начисление очков'!$Q$4:$R$68,2,FALSE)</f>
        <v>0</v>
      </c>
      <c r="AW141" s="35"/>
      <c r="AX141" s="28">
        <f>VLOOKUP(AW141,'Начисление очков'!$Q$4:$R$68,2,FALSE)</f>
        <v>0</v>
      </c>
      <c r="AY141" s="46">
        <v>60</v>
      </c>
      <c r="AZ141" s="31">
        <f>IF(AY141&gt;0,VLOOKUP(AY141,'Начисление очков'!$Q$4:$R$68,2,FALSE),0)</f>
        <v>1</v>
      </c>
      <c r="BA141" s="6"/>
      <c r="BB141" s="28">
        <f>VLOOKUP(BA141,'Начисление очков'!$L$4:$M$68,2,FALSE)</f>
        <v>0</v>
      </c>
      <c r="BC141" s="46">
        <v>60</v>
      </c>
      <c r="BD141" s="34">
        <f>IF(BC141&gt;0,VLOOKUP(BC141,'Начисление очков'!$B$4:$C$68,2,FALSE),0)</f>
        <v>4</v>
      </c>
      <c r="BE141" s="35"/>
      <c r="BF141" s="28">
        <f>IF(BE141&gt;0,VLOOKUP(BE141,'Начисление очков'!$G$4:$H$68,2,FALSE),0)</f>
        <v>0</v>
      </c>
      <c r="BG141" s="223">
        <v>48</v>
      </c>
      <c r="BH141" s="222">
        <f>IF(BG141&gt;0,VLOOKUP(BG141,'Начисление очков'!$L$4:$M$68,2,FALSE),0)</f>
        <v>2</v>
      </c>
      <c r="BI141" s="87">
        <v>19</v>
      </c>
      <c r="BJ141" s="88">
        <v>20</v>
      </c>
      <c r="BK141" s="88">
        <v>133</v>
      </c>
      <c r="BM141" s="24" t="e">
        <f>IF(#REF!=0,0,1)</f>
        <v>#REF!</v>
      </c>
    </row>
    <row r="142" spans="2:65" ht="15.9" customHeight="1" x14ac:dyDescent="0.3">
      <c r="B142" s="66" t="s">
        <v>108</v>
      </c>
      <c r="C142" s="67">
        <f>C141+1</f>
        <v>133</v>
      </c>
      <c r="D142" s="114">
        <f>IF(BK142=0," ",BK142-C142)</f>
        <v>-1</v>
      </c>
      <c r="E142" s="65">
        <f>LARGE((N142,P142,R142,T142,V142,X142,Z142,AB142,AD142,AF142,AH142,AJ142,AL142,AN142,AP142,AR142,AT142,AV142,AX142,AZ142,BB142,BD142,BF142),1)+LARGE((N142,P142,R142,T142,V142,X142,Z142,AB142,AD142,AF142,AH142,AJ142,AL142,AN142,AP142,AR142,AT142,AV142,AX142,AZ142,BB142,BD142,BF142),2)+LARGE((N142,P142,R142,T142,V142,X142,Z142,AB142,AD142,AF142,AH142,AJ142,AL142,AN142,AP142,AR142,AT142,AV142,AX142,AZ142,BB142,BD142,BF142),3)+LARGE((N142,P142,R142,T142,V142,X142,Z142,AB142,AD142,AF142,AH142,AJ142,AL142,AN142,AP142,AR142,AT142,AV142,AX142,AZ142,BB142,BD142,BF142),4)+LARGE((N142,P142,R142,T142,V142,X142,Z142,AB142,AD142,AF142,AH142,AJ142,AL142,AN142,AP142,AR142,AT142,AV142,AX142,AZ142,BB142,BD142,BF142),5)+LARGE((N142,P142,R142,T142,V142,X142,Z142,AB142,AD142,AF142,AH142,AJ142,AL142,AN142,AP142,AR142,AT142,AV142,AX142,AZ142,BB142,BD142,BF142),6)+LARGE((N142,P142,R142,T142,V142,X142,Z142,AB142,AD142,AF142,AH142,AJ142,AL142,AN142,AP142,AR142,AT142,AV142,AX142,AZ142,BB142,BD142,BF142),7)+LARGE((N142,P142,R142,T142,V142,X142,Z142,AB142,AD142,AF142,AH142,AJ142,AL142,AN142,AP142,AR142,AT142,AV142,AX142,AZ142,BB142,BD142,BF142),8)</f>
        <v>18</v>
      </c>
      <c r="F142" s="74">
        <f>E142-BI142</f>
        <v>-2</v>
      </c>
      <c r="G142" s="73" t="str">
        <f>IF(SUMIF(M142:BF142,"&lt;0")&lt;&gt;0,SUMIF(M142:BF142,"&lt;0")*(-1)," ")</f>
        <v xml:space="preserve"> </v>
      </c>
      <c r="H142" s="77">
        <f>N142+P142+R142+T142+V142+X142+Z142+AB142+AD142+AF142+AH142+AJ142+AL142+AN142+AP142+AR142+AT142+AV142+AX142+AZ142+BB142+BD142+BF142</f>
        <v>18</v>
      </c>
      <c r="I142" s="74">
        <f>H142-BJ142</f>
        <v>-2</v>
      </c>
      <c r="J142" s="78">
        <f>IF(M142=0,0,1)+IF(O142=0,0,1)+IF(Q142=0,0,1)+IF(S142=0,0,1)+IF(U142=0,0,1)+IF(W142=0,0,1)+IF(Y142=0,0,1)+IF(AA142=0,0,1)+IF(AC142=0,0,1)+IF(AE142=0,0,1)+IF(AG142=0,0,1)+IF(AI142=0,0,1)+IF(AK142=0,0,1)+IF(AM142=0,0,1)+IF(AO142=0,0,1)+IF(AQ142=0,0,1)+IF(AU142=0,0,1)+IF(AS142=0,0,1)+IF(AU142=0,0,1)+IF(AW142=0,0,1)+IF(AY142=0,0,1)+IF(BA142=0,0,1)+IF(BC142=0,0,1)+IF(BE142=0,0,1)</f>
        <v>1</v>
      </c>
      <c r="K142" s="80">
        <f>IF(J142=0,"-",IF(J142&gt;8,E142/8,E142/J142))</f>
        <v>18</v>
      </c>
      <c r="L142" s="81">
        <f>IF(OR(H142=0,J142=0),"-",H142/J142)</f>
        <v>18</v>
      </c>
      <c r="M142" s="46"/>
      <c r="N142" s="31">
        <f>IF(M142&gt;0,VLOOKUP(M142,'Начисление очков'!$L$4:$M$68,2,FALSE),0)</f>
        <v>0</v>
      </c>
      <c r="O142" s="35"/>
      <c r="P142" s="28">
        <f>IF(O142&gt;0,VLOOKUP(O142,'Начисление очков'!$G$4:$H$68,2,FALSE),0)</f>
        <v>0</v>
      </c>
      <c r="Q142" s="34"/>
      <c r="R142" s="31">
        <f>VLOOKUP(Q142,'Начисление очков'!$V$4:$W$68,2,FALSE)</f>
        <v>0</v>
      </c>
      <c r="S142" s="35"/>
      <c r="T142" s="28">
        <f>VLOOKUP(S142,'Начисление очков'!$Q$4:$R$68,2,FALSE)</f>
        <v>0</v>
      </c>
      <c r="U142" s="35"/>
      <c r="V142" s="28">
        <f>VLOOKUP(U142,'Начисление очков'!$Q$4:$R$68,2,FALSE)</f>
        <v>0</v>
      </c>
      <c r="W142" s="34"/>
      <c r="X142" s="31">
        <f>VLOOKUP(W142,'Начисление очков'!$V$4:$W$68,2,FALSE)</f>
        <v>0</v>
      </c>
      <c r="Y142" s="35"/>
      <c r="Z142" s="28">
        <f>IF(Y142&gt;0,VLOOKUP(Y142,'Начисление очков'!$G$4:$H$68,2,FALSE),0)</f>
        <v>0</v>
      </c>
      <c r="AA142" s="56"/>
      <c r="AB142" s="57">
        <f>IF(AA142&gt;0,VLOOKUP(AA142,'Начисление очков'!$B$4:$C$68,2,FALSE),0)</f>
        <v>0</v>
      </c>
      <c r="AC142" s="35"/>
      <c r="AD142" s="28">
        <f>IF(AC142&gt;0,VLOOKUP(AC142,'Начисление очков'!$G$4:$H$68,2,FALSE),0)</f>
        <v>0</v>
      </c>
      <c r="AE142" s="34"/>
      <c r="AF142" s="31">
        <f>VLOOKUP(AE142,'Начисление очков'!$V$4:$W$68,2,FALSE)</f>
        <v>0</v>
      </c>
      <c r="AG142" s="6"/>
      <c r="AH142" s="6">
        <f>IF(AG142&gt;0,VLOOKUP(AG142,'Начисление очков'!$B$4:$C$68,2,FALSE),0)</f>
        <v>0</v>
      </c>
      <c r="AI142" s="46"/>
      <c r="AJ142" s="34">
        <f>IF(AI142&gt;0,VLOOKUP(AI142,'Начисление очков'!$B$4:$C$68,2,FALSE),0)</f>
        <v>0</v>
      </c>
      <c r="AK142" s="6"/>
      <c r="AL142" s="28">
        <f>VLOOKUP(AK142,'Начисление очков'!$V$4:$W$68,2,FALSE)</f>
        <v>0</v>
      </c>
      <c r="AM142" s="34"/>
      <c r="AN142" s="31">
        <f>IF(AM142&gt;0,VLOOKUP(AM142,'Начисление очков'!$G$4:$H$68,2,FALSE),0)</f>
        <v>0</v>
      </c>
      <c r="AO142" s="35"/>
      <c r="AP142" s="107">
        <f>VLOOKUP(AO142,'Начисление очков'!$L$4:$M$68,2,FALSE)</f>
        <v>0</v>
      </c>
      <c r="AQ142" s="34"/>
      <c r="AR142" s="31">
        <f>VLOOKUP(AQ142,'Начисление очков'!$G$4:$H$68,2,FALSE)</f>
        <v>0</v>
      </c>
      <c r="AS142" s="35"/>
      <c r="AT142" s="28">
        <f>VLOOKUP(AS142,'Начисление очков'!$L$4:$M$68,2,FALSE)</f>
        <v>0</v>
      </c>
      <c r="AU142" s="56"/>
      <c r="AV142" s="57">
        <f>VLOOKUP(AU142,'Начисление очков'!$Q$4:$R$68,2,FALSE)</f>
        <v>0</v>
      </c>
      <c r="AW142" s="35"/>
      <c r="AX142" s="28">
        <f>VLOOKUP(AW142,'Начисление очков'!$Q$4:$R$68,2,FALSE)</f>
        <v>0</v>
      </c>
      <c r="AY142" s="46"/>
      <c r="AZ142" s="31">
        <f>IF(AY142&gt;0,VLOOKUP(AY142,'Начисление очков'!$Q$4:$R$68,2,FALSE),0)</f>
        <v>0</v>
      </c>
      <c r="BA142" s="6"/>
      <c r="BB142" s="28">
        <f>VLOOKUP(BA142,'Начисление очков'!$L$4:$M$68,2,FALSE)</f>
        <v>0</v>
      </c>
      <c r="BC142" s="46"/>
      <c r="BD142" s="34">
        <f>IF(BC142&gt;0,VLOOKUP(BC142,'Начисление очков'!$B$4:$C$68,2,FALSE),0)</f>
        <v>0</v>
      </c>
      <c r="BE142" s="35">
        <v>32</v>
      </c>
      <c r="BF142" s="28">
        <f>IF(BE142&gt;0,VLOOKUP(BE142,'Начисление очков'!$G$4:$H$68,2,FALSE),0)</f>
        <v>18</v>
      </c>
      <c r="BG142" s="223">
        <v>48</v>
      </c>
      <c r="BH142" s="222">
        <f>IF(BG142&gt;0,VLOOKUP(BG142,'Начисление очков'!$L$4:$M$68,2,FALSE),0)</f>
        <v>2</v>
      </c>
      <c r="BI142" s="87">
        <v>20</v>
      </c>
      <c r="BJ142" s="88">
        <v>20</v>
      </c>
      <c r="BK142" s="88">
        <v>132</v>
      </c>
      <c r="BM142" s="24" t="e">
        <f>IF(#REF!=0,0,1)</f>
        <v>#REF!</v>
      </c>
    </row>
    <row r="143" spans="2:65" ht="15.9" customHeight="1" x14ac:dyDescent="0.3">
      <c r="B143" s="66" t="s">
        <v>127</v>
      </c>
      <c r="C143" s="67">
        <f>C142+1</f>
        <v>134</v>
      </c>
      <c r="D143" s="114">
        <f>IF(BK143=0," ",BK143-C143)</f>
        <v>0</v>
      </c>
      <c r="E143" s="65">
        <f>LARGE((N143,P143,R143,T143,V143,X143,Z143,AB143,AD143,AF143,AH143,AJ143,AL143,AN143,AP143,AR143,AT143,AV143,AX143,AZ143,BB143,BD143,BF143),1)+LARGE((N143,P143,R143,T143,V143,X143,Z143,AB143,AD143,AF143,AH143,AJ143,AL143,AN143,AP143,AR143,AT143,AV143,AX143,AZ143,BB143,BD143,BF143),2)+LARGE((N143,P143,R143,T143,V143,X143,Z143,AB143,AD143,AF143,AH143,AJ143,AL143,AN143,AP143,AR143,AT143,AV143,AX143,AZ143,BB143,BD143,BF143),3)+LARGE((N143,P143,R143,T143,V143,X143,Z143,AB143,AD143,AF143,AH143,AJ143,AL143,AN143,AP143,AR143,AT143,AV143,AX143,AZ143,BB143,BD143,BF143),4)+LARGE((N143,P143,R143,T143,V143,X143,Z143,AB143,AD143,AF143,AH143,AJ143,AL143,AN143,AP143,AR143,AT143,AV143,AX143,AZ143,BB143,BD143,BF143),5)+LARGE((N143,P143,R143,T143,V143,X143,Z143,AB143,AD143,AF143,AH143,AJ143,AL143,AN143,AP143,AR143,AT143,AV143,AX143,AZ143,BB143,BD143,BF143),6)+LARGE((N143,P143,R143,T143,V143,X143,Z143,AB143,AD143,AF143,AH143,AJ143,AL143,AN143,AP143,AR143,AT143,AV143,AX143,AZ143,BB143,BD143,BF143),7)+LARGE((N143,P143,R143,T143,V143,X143,Z143,AB143,AD143,AF143,AH143,AJ143,AL143,AN143,AP143,AR143,AT143,AV143,AX143,AZ143,BB143,BD143,BF143),8)</f>
        <v>18</v>
      </c>
      <c r="F143" s="74">
        <f>E143-BI143</f>
        <v>0</v>
      </c>
      <c r="G143" s="73" t="str">
        <f>IF(SUMIF(M143:BF143,"&lt;0")&lt;&gt;0,SUMIF(M143:BF143,"&lt;0")*(-1)," ")</f>
        <v xml:space="preserve"> </v>
      </c>
      <c r="H143" s="77">
        <f>N143+P143+R143+T143+V143+X143+Z143+AB143+AD143+AF143+AH143+AJ143+AL143+AN143+AP143+AR143+AT143+AV143+AX143+AZ143+BB143+BD143+BF143</f>
        <v>18</v>
      </c>
      <c r="I143" s="74">
        <f>H143-BJ143</f>
        <v>0</v>
      </c>
      <c r="J143" s="78">
        <f>IF(M143=0,0,1)+IF(O143=0,0,1)+IF(Q143=0,0,1)+IF(S143=0,0,1)+IF(U143=0,0,1)+IF(W143=0,0,1)+IF(Y143=0,0,1)+IF(AA143=0,0,1)+IF(AC143=0,0,1)+IF(AE143=0,0,1)+IF(AG143=0,0,1)+IF(AI143=0,0,1)+IF(AK143=0,0,1)+IF(AM143=0,0,1)+IF(AO143=0,0,1)+IF(AQ143=0,0,1)+IF(AU143=0,0,1)+IF(AS143=0,0,1)+IF(AU143=0,0,1)+IF(AW143=0,0,1)+IF(AY143=0,0,1)+IF(BA143=0,0,1)+IF(BC143=0,0,1)+IF(BE143=0,0,1)</f>
        <v>1</v>
      </c>
      <c r="K143" s="80">
        <f>IF(J143=0,"-",IF(J143&gt;8,E143/8,E143/J143))</f>
        <v>18</v>
      </c>
      <c r="L143" s="81">
        <f>IF(OR(H143=0,J143=0),"-",H143/J143)</f>
        <v>18</v>
      </c>
      <c r="M143" s="46"/>
      <c r="N143" s="31">
        <f>IF(M143&gt;0,VLOOKUP(M143,'Начисление очков'!$L$4:$M$68,2,FALSE),0)</f>
        <v>0</v>
      </c>
      <c r="O143" s="35"/>
      <c r="P143" s="28">
        <f>IF(O143&gt;0,VLOOKUP(O143,'Начисление очков'!$G$4:$H$68,2,FALSE),0)</f>
        <v>0</v>
      </c>
      <c r="Q143" s="34"/>
      <c r="R143" s="31">
        <f>VLOOKUP(Q143,'Начисление очков'!$V$4:$W$68,2,FALSE)</f>
        <v>0</v>
      </c>
      <c r="S143" s="35"/>
      <c r="T143" s="28">
        <f>VLOOKUP(S143,'Начисление очков'!$Q$4:$R$68,2,FALSE)</f>
        <v>0</v>
      </c>
      <c r="U143" s="35"/>
      <c r="V143" s="28">
        <f>VLOOKUP(U143,'Начисление очков'!$Q$4:$R$68,2,FALSE)</f>
        <v>0</v>
      </c>
      <c r="W143" s="34"/>
      <c r="X143" s="31">
        <f>VLOOKUP(W143,'Начисление очков'!$V$4:$W$68,2,FALSE)</f>
        <v>0</v>
      </c>
      <c r="Y143" s="35">
        <v>32</v>
      </c>
      <c r="Z143" s="28">
        <f>IF(Y143&gt;0,VLOOKUP(Y143,'Начисление очков'!$G$4:$H$68,2,FALSE),0)</f>
        <v>18</v>
      </c>
      <c r="AA143" s="56"/>
      <c r="AB143" s="57">
        <f>IF(AA143&gt;0,VLOOKUP(AA143,'Начисление очков'!$B$4:$C$68,2,FALSE),0)</f>
        <v>0</v>
      </c>
      <c r="AC143" s="35"/>
      <c r="AD143" s="28">
        <f>IF(AC143&gt;0,VLOOKUP(AC143,'Начисление очков'!$G$4:$H$68,2,FALSE),0)</f>
        <v>0</v>
      </c>
      <c r="AE143" s="34"/>
      <c r="AF143" s="31">
        <f>VLOOKUP(AE143,'Начисление очков'!$V$4:$W$68,2,FALSE)</f>
        <v>0</v>
      </c>
      <c r="AG143" s="6"/>
      <c r="AH143" s="6">
        <f>IF(AG143&gt;0,VLOOKUP(AG143,'Начисление очков'!$B$4:$C$68,2,FALSE),0)</f>
        <v>0</v>
      </c>
      <c r="AI143" s="46"/>
      <c r="AJ143" s="34">
        <f>IF(AI143&gt;0,VLOOKUP(AI143,'Начисление очков'!$B$4:$C$68,2,FALSE),0)</f>
        <v>0</v>
      </c>
      <c r="AK143" s="6"/>
      <c r="AL143" s="28">
        <f>VLOOKUP(AK143,'Начисление очков'!$V$4:$W$68,2,FALSE)</f>
        <v>0</v>
      </c>
      <c r="AM143" s="34"/>
      <c r="AN143" s="31">
        <f>IF(AM143&gt;0,VLOOKUP(AM143,'Начисление очков'!$G$4:$H$68,2,FALSE),0)</f>
        <v>0</v>
      </c>
      <c r="AO143" s="35"/>
      <c r="AP143" s="107">
        <f>VLOOKUP(AO143,'Начисление очков'!$L$4:$M$68,2,FALSE)</f>
        <v>0</v>
      </c>
      <c r="AQ143" s="34"/>
      <c r="AR143" s="31">
        <f>VLOOKUP(AQ143,'Начисление очков'!$G$4:$H$68,2,FALSE)</f>
        <v>0</v>
      </c>
      <c r="AS143" s="35"/>
      <c r="AT143" s="28">
        <f>VLOOKUP(AS143,'Начисление очков'!$L$4:$M$68,2,FALSE)</f>
        <v>0</v>
      </c>
      <c r="AU143" s="56"/>
      <c r="AV143" s="57">
        <f>VLOOKUP(AU143,'Начисление очков'!$Q$4:$R$68,2,FALSE)</f>
        <v>0</v>
      </c>
      <c r="AW143" s="35"/>
      <c r="AX143" s="28">
        <f>VLOOKUP(AW143,'Начисление очков'!$Q$4:$R$68,2,FALSE)</f>
        <v>0</v>
      </c>
      <c r="AY143" s="46"/>
      <c r="AZ143" s="31">
        <f>IF(AY143&gt;0,VLOOKUP(AY143,'Начисление очков'!$Q$4:$R$68,2,FALSE),0)</f>
        <v>0</v>
      </c>
      <c r="BA143" s="6"/>
      <c r="BB143" s="28">
        <f>VLOOKUP(BA143,'Начисление очков'!$L$4:$M$68,2,FALSE)</f>
        <v>0</v>
      </c>
      <c r="BC143" s="46"/>
      <c r="BD143" s="34">
        <f>IF(BC143&gt;0,VLOOKUP(BC143,'Начисление очков'!$B$4:$C$68,2,FALSE),0)</f>
        <v>0</v>
      </c>
      <c r="BE143" s="35"/>
      <c r="BF143" s="28">
        <f>IF(BE143&gt;0,VLOOKUP(BE143,'Начисление очков'!$G$4:$H$68,2,FALSE),0)</f>
        <v>0</v>
      </c>
      <c r="BG143" s="223"/>
      <c r="BH143" s="222">
        <f>IF(BG143&gt;0,VLOOKUP(BG143,'Начисление очков'!$L$4:$M$68,2,FALSE),0)</f>
        <v>0</v>
      </c>
      <c r="BI143" s="87">
        <v>18</v>
      </c>
      <c r="BJ143" s="88">
        <v>18</v>
      </c>
      <c r="BK143" s="88">
        <v>134</v>
      </c>
      <c r="BM143" s="24" t="e">
        <f>IF(#REF!=0,0,1)</f>
        <v>#REF!</v>
      </c>
    </row>
    <row r="144" spans="2:65" ht="15.9" customHeight="1" x14ac:dyDescent="0.3">
      <c r="B144" s="66" t="s">
        <v>141</v>
      </c>
      <c r="C144" s="67">
        <f>C143+1</f>
        <v>135</v>
      </c>
      <c r="D144" s="114">
        <f>IF(BK144=0," ",BK144-C144)</f>
        <v>0</v>
      </c>
      <c r="E144" s="65">
        <f>LARGE((N144,P144,R144,T144,V144,X144,Z144,AB144,AD144,AF144,AH144,AJ144,AL144,AN144,AP144,AR144,AT144,AV144,AX144,AZ144,BB144,BD144,BF144),1)+LARGE((N144,P144,R144,T144,V144,X144,Z144,AB144,AD144,AF144,AH144,AJ144,AL144,AN144,AP144,AR144,AT144,AV144,AX144,AZ144,BB144,BD144,BF144),2)+LARGE((N144,P144,R144,T144,V144,X144,Z144,AB144,AD144,AF144,AH144,AJ144,AL144,AN144,AP144,AR144,AT144,AV144,AX144,AZ144,BB144,BD144,BF144),3)+LARGE((N144,P144,R144,T144,V144,X144,Z144,AB144,AD144,AF144,AH144,AJ144,AL144,AN144,AP144,AR144,AT144,AV144,AX144,AZ144,BB144,BD144,BF144),4)+LARGE((N144,P144,R144,T144,V144,X144,Z144,AB144,AD144,AF144,AH144,AJ144,AL144,AN144,AP144,AR144,AT144,AV144,AX144,AZ144,BB144,BD144,BF144),5)+LARGE((N144,P144,R144,T144,V144,X144,Z144,AB144,AD144,AF144,AH144,AJ144,AL144,AN144,AP144,AR144,AT144,AV144,AX144,AZ144,BB144,BD144,BF144),6)+LARGE((N144,P144,R144,T144,V144,X144,Z144,AB144,AD144,AF144,AH144,AJ144,AL144,AN144,AP144,AR144,AT144,AV144,AX144,AZ144,BB144,BD144,BF144),7)+LARGE((N144,P144,R144,T144,V144,X144,Z144,AB144,AD144,AF144,AH144,AJ144,AL144,AN144,AP144,AR144,AT144,AV144,AX144,AZ144,BB144,BD144,BF144),8)</f>
        <v>18</v>
      </c>
      <c r="F144" s="74">
        <f>E144-BI144</f>
        <v>0</v>
      </c>
      <c r="G144" s="73" t="str">
        <f>IF(SUMIF(M144:BF144,"&lt;0")&lt;&gt;0,SUMIF(M144:BF144,"&lt;0")*(-1)," ")</f>
        <v xml:space="preserve"> </v>
      </c>
      <c r="H144" s="77">
        <f>N144+P144+R144+T144+V144+X144+Z144+AB144+AD144+AF144+AH144+AJ144+AL144+AN144+AP144+AR144+AT144+AV144+AX144+AZ144+BB144+BD144+BF144</f>
        <v>18</v>
      </c>
      <c r="I144" s="74">
        <f>H144-BJ144</f>
        <v>0</v>
      </c>
      <c r="J144" s="78">
        <f>IF(M144=0,0,1)+IF(O144=0,0,1)+IF(Q144=0,0,1)+IF(S144=0,0,1)+IF(U144=0,0,1)+IF(W144=0,0,1)+IF(Y144=0,0,1)+IF(AA144=0,0,1)+IF(AC144=0,0,1)+IF(AE144=0,0,1)+IF(AG144=0,0,1)+IF(AI144=0,0,1)+IF(AK144=0,0,1)+IF(AM144=0,0,1)+IF(AO144=0,0,1)+IF(AQ144=0,0,1)+IF(AU144=0,0,1)+IF(AS144=0,0,1)+IF(AU144=0,0,1)+IF(AW144=0,0,1)+IF(AY144=0,0,1)+IF(BA144=0,0,1)+IF(BC144=0,0,1)+IF(BE144=0,0,1)</f>
        <v>1</v>
      </c>
      <c r="K144" s="80">
        <f>IF(J144=0,"-",IF(J144&gt;8,E144/8,E144/J144))</f>
        <v>18</v>
      </c>
      <c r="L144" s="81">
        <f>IF(OR(H144=0,J144=0),"-",H144/J144)</f>
        <v>18</v>
      </c>
      <c r="M144" s="46"/>
      <c r="N144" s="31">
        <f>IF(M144&gt;0,VLOOKUP(M144,'Начисление очков'!$L$4:$M$68,2,FALSE),0)</f>
        <v>0</v>
      </c>
      <c r="O144" s="35"/>
      <c r="P144" s="28">
        <f>IF(O144&gt;0,VLOOKUP(O144,'Начисление очков'!$G$4:$H$68,2,FALSE),0)</f>
        <v>0</v>
      </c>
      <c r="Q144" s="34"/>
      <c r="R144" s="31">
        <f>VLOOKUP(Q144,'Начисление очков'!$V$4:$W$68,2,FALSE)</f>
        <v>0</v>
      </c>
      <c r="S144" s="35"/>
      <c r="T144" s="28">
        <f>VLOOKUP(S144,'Начисление очков'!$Q$4:$R$68,2,FALSE)</f>
        <v>0</v>
      </c>
      <c r="U144" s="35"/>
      <c r="V144" s="28">
        <f>VLOOKUP(U144,'Начисление очков'!$Q$4:$R$68,2,FALSE)</f>
        <v>0</v>
      </c>
      <c r="W144" s="34"/>
      <c r="X144" s="31">
        <f>VLOOKUP(W144,'Начисление очков'!$V$4:$W$68,2,FALSE)</f>
        <v>0</v>
      </c>
      <c r="Y144" s="35"/>
      <c r="Z144" s="28">
        <f>IF(Y144&gt;0,VLOOKUP(Y144,'Начисление очков'!$G$4:$H$68,2,FALSE),0)</f>
        <v>0</v>
      </c>
      <c r="AA144" s="56"/>
      <c r="AB144" s="57">
        <f>IF(AA144&gt;0,VLOOKUP(AA144,'Начисление очков'!$B$4:$C$68,2,FALSE),0)</f>
        <v>0</v>
      </c>
      <c r="AC144" s="35"/>
      <c r="AD144" s="28">
        <f>IF(AC144&gt;0,VLOOKUP(AC144,'Начисление очков'!$G$4:$H$68,2,FALSE),0)</f>
        <v>0</v>
      </c>
      <c r="AE144" s="34"/>
      <c r="AF144" s="31">
        <f>VLOOKUP(AE144,'Начисление очков'!$V$4:$W$68,2,FALSE)</f>
        <v>0</v>
      </c>
      <c r="AG144" s="6"/>
      <c r="AH144" s="6">
        <f>IF(AG144&gt;0,VLOOKUP(AG144,'Начисление очков'!$B$4:$C$68,2,FALSE),0)</f>
        <v>0</v>
      </c>
      <c r="AI144" s="46"/>
      <c r="AJ144" s="34">
        <f>IF(AI144&gt;0,VLOOKUP(AI144,'Начисление очков'!$B$4:$C$68,2,FALSE),0)</f>
        <v>0</v>
      </c>
      <c r="AK144" s="6"/>
      <c r="AL144" s="28">
        <f>VLOOKUP(AK144,'Начисление очков'!$V$4:$W$68,2,FALSE)</f>
        <v>0</v>
      </c>
      <c r="AM144" s="34"/>
      <c r="AN144" s="31">
        <f>IF(AM144&gt;0,VLOOKUP(AM144,'Начисление очков'!$G$4:$H$68,2,FALSE),0)</f>
        <v>0</v>
      </c>
      <c r="AO144" s="35"/>
      <c r="AP144" s="107">
        <f>VLOOKUP(AO144,'Начисление очков'!$L$4:$M$68,2,FALSE)</f>
        <v>0</v>
      </c>
      <c r="AQ144" s="34"/>
      <c r="AR144" s="31">
        <f>VLOOKUP(AQ144,'Начисление очков'!$G$4:$H$68,2,FALSE)</f>
        <v>0</v>
      </c>
      <c r="AS144" s="35"/>
      <c r="AT144" s="28">
        <f>VLOOKUP(AS144,'Начисление очков'!$L$4:$M$68,2,FALSE)</f>
        <v>0</v>
      </c>
      <c r="AU144" s="56"/>
      <c r="AV144" s="57">
        <f>VLOOKUP(AU144,'Начисление очков'!$Q$4:$R$68,2,FALSE)</f>
        <v>0</v>
      </c>
      <c r="AW144" s="35"/>
      <c r="AX144" s="28">
        <f>VLOOKUP(AW144,'Начисление очков'!$Q$4:$R$68,2,FALSE)</f>
        <v>0</v>
      </c>
      <c r="AY144" s="46"/>
      <c r="AZ144" s="31">
        <f>IF(AY144&gt;0,VLOOKUP(AY144,'Начисление очков'!$Q$4:$R$68,2,FALSE),0)</f>
        <v>0</v>
      </c>
      <c r="BA144" s="6"/>
      <c r="BB144" s="28">
        <f>VLOOKUP(BA144,'Начисление очков'!$L$4:$M$68,2,FALSE)</f>
        <v>0</v>
      </c>
      <c r="BC144" s="46"/>
      <c r="BD144" s="34">
        <f>IF(BC144&gt;0,VLOOKUP(BC144,'Начисление очков'!$B$4:$C$68,2,FALSE),0)</f>
        <v>0</v>
      </c>
      <c r="BE144" s="35">
        <v>32</v>
      </c>
      <c r="BF144" s="28">
        <f>IF(BE144&gt;0,VLOOKUP(BE144,'Начисление очков'!$G$4:$H$68,2,FALSE),0)</f>
        <v>18</v>
      </c>
      <c r="BG144" s="223"/>
      <c r="BH144" s="222">
        <f>IF(BG144&gt;0,VLOOKUP(BG144,'Начисление очков'!$L$4:$M$68,2,FALSE),0)</f>
        <v>0</v>
      </c>
      <c r="BI144" s="87">
        <v>18</v>
      </c>
      <c r="BJ144" s="88">
        <v>18</v>
      </c>
      <c r="BK144" s="88">
        <v>135</v>
      </c>
      <c r="BM144" s="24" t="e">
        <f>IF(#REF!=0,0,1)</f>
        <v>#REF!</v>
      </c>
    </row>
    <row r="145" spans="2:65" ht="15.9" customHeight="1" x14ac:dyDescent="0.3">
      <c r="B145" s="66" t="s">
        <v>142</v>
      </c>
      <c r="C145" s="67">
        <f>C144+1</f>
        <v>136</v>
      </c>
      <c r="D145" s="114">
        <f>IF(BK145=0," ",BK145-C145)</f>
        <v>0</v>
      </c>
      <c r="E145" s="65">
        <f>LARGE((N145,P145,R145,T145,V145,X145,Z145,AB145,AD145,AF145,AH145,AJ145,AL145,AN145,AP145,AR145,AT145,AV145,AX145,AZ145,BB145,BD145,BF145),1)+LARGE((N145,P145,R145,T145,V145,X145,Z145,AB145,AD145,AF145,AH145,AJ145,AL145,AN145,AP145,AR145,AT145,AV145,AX145,AZ145,BB145,BD145,BF145),2)+LARGE((N145,P145,R145,T145,V145,X145,Z145,AB145,AD145,AF145,AH145,AJ145,AL145,AN145,AP145,AR145,AT145,AV145,AX145,AZ145,BB145,BD145,BF145),3)+LARGE((N145,P145,R145,T145,V145,X145,Z145,AB145,AD145,AF145,AH145,AJ145,AL145,AN145,AP145,AR145,AT145,AV145,AX145,AZ145,BB145,BD145,BF145),4)+LARGE((N145,P145,R145,T145,V145,X145,Z145,AB145,AD145,AF145,AH145,AJ145,AL145,AN145,AP145,AR145,AT145,AV145,AX145,AZ145,BB145,BD145,BF145),5)+LARGE((N145,P145,R145,T145,V145,X145,Z145,AB145,AD145,AF145,AH145,AJ145,AL145,AN145,AP145,AR145,AT145,AV145,AX145,AZ145,BB145,BD145,BF145),6)+LARGE((N145,P145,R145,T145,V145,X145,Z145,AB145,AD145,AF145,AH145,AJ145,AL145,AN145,AP145,AR145,AT145,AV145,AX145,AZ145,BB145,BD145,BF145),7)+LARGE((N145,P145,R145,T145,V145,X145,Z145,AB145,AD145,AF145,AH145,AJ145,AL145,AN145,AP145,AR145,AT145,AV145,AX145,AZ145,BB145,BD145,BF145),8)</f>
        <v>18</v>
      </c>
      <c r="F145" s="74">
        <f>E145-BI145</f>
        <v>0</v>
      </c>
      <c r="G145" s="73" t="str">
        <f>IF(SUMIF(M145:BF145,"&lt;0")&lt;&gt;0,SUMIF(M145:BF145,"&lt;0")*(-1)," ")</f>
        <v xml:space="preserve"> </v>
      </c>
      <c r="H145" s="77">
        <f>N145+P145+R145+T145+V145+X145+Z145+AB145+AD145+AF145+AH145+AJ145+AL145+AN145+AP145+AR145+AT145+AV145+AX145+AZ145+BB145+BD145+BF145</f>
        <v>18</v>
      </c>
      <c r="I145" s="74">
        <f>H145-BJ145</f>
        <v>0</v>
      </c>
      <c r="J145" s="78">
        <f>IF(M145=0,0,1)+IF(O145=0,0,1)+IF(Q145=0,0,1)+IF(S145=0,0,1)+IF(U145=0,0,1)+IF(W145=0,0,1)+IF(Y145=0,0,1)+IF(AA145=0,0,1)+IF(AC145=0,0,1)+IF(AE145=0,0,1)+IF(AG145=0,0,1)+IF(AI145=0,0,1)+IF(AK145=0,0,1)+IF(AM145=0,0,1)+IF(AO145=0,0,1)+IF(AQ145=0,0,1)+IF(AU145=0,0,1)+IF(AS145=0,0,1)+IF(AU145=0,0,1)+IF(AW145=0,0,1)+IF(AY145=0,0,1)+IF(BA145=0,0,1)+IF(BC145=0,0,1)+IF(BE145=0,0,1)</f>
        <v>1</v>
      </c>
      <c r="K145" s="80">
        <f>IF(J145=0,"-",IF(J145&gt;8,E145/8,E145/J145))</f>
        <v>18</v>
      </c>
      <c r="L145" s="81">
        <f>IF(OR(H145=0,J145=0),"-",H145/J145)</f>
        <v>18</v>
      </c>
      <c r="M145" s="46"/>
      <c r="N145" s="31">
        <f>IF(M145&gt;0,VLOOKUP(M145,'Начисление очков'!$L$4:$M$68,2,FALSE),0)</f>
        <v>0</v>
      </c>
      <c r="O145" s="35"/>
      <c r="P145" s="28">
        <f>IF(O145&gt;0,VLOOKUP(O145,'Начисление очков'!$G$4:$H$68,2,FALSE),0)</f>
        <v>0</v>
      </c>
      <c r="Q145" s="34"/>
      <c r="R145" s="31">
        <f>VLOOKUP(Q145,'Начисление очков'!$V$4:$W$68,2,FALSE)</f>
        <v>0</v>
      </c>
      <c r="S145" s="35"/>
      <c r="T145" s="28">
        <f>VLOOKUP(S145,'Начисление очков'!$Q$4:$R$68,2,FALSE)</f>
        <v>0</v>
      </c>
      <c r="U145" s="35"/>
      <c r="V145" s="28">
        <f>VLOOKUP(U145,'Начисление очков'!$Q$4:$R$68,2,FALSE)</f>
        <v>0</v>
      </c>
      <c r="W145" s="34"/>
      <c r="X145" s="31">
        <f>VLOOKUP(W145,'Начисление очков'!$V$4:$W$68,2,FALSE)</f>
        <v>0</v>
      </c>
      <c r="Y145" s="35"/>
      <c r="Z145" s="28">
        <f>IF(Y145&gt;0,VLOOKUP(Y145,'Начисление очков'!$G$4:$H$68,2,FALSE),0)</f>
        <v>0</v>
      </c>
      <c r="AA145" s="56"/>
      <c r="AB145" s="57">
        <f>IF(AA145&gt;0,VLOOKUP(AA145,'Начисление очков'!$B$4:$C$68,2,FALSE),0)</f>
        <v>0</v>
      </c>
      <c r="AC145" s="35"/>
      <c r="AD145" s="28">
        <f>IF(AC145&gt;0,VLOOKUP(AC145,'Начисление очков'!$G$4:$H$68,2,FALSE),0)</f>
        <v>0</v>
      </c>
      <c r="AE145" s="34"/>
      <c r="AF145" s="31">
        <f>VLOOKUP(AE145,'Начисление очков'!$V$4:$W$68,2,FALSE)</f>
        <v>0</v>
      </c>
      <c r="AG145" s="6"/>
      <c r="AH145" s="6">
        <f>IF(AG145&gt;0,VLOOKUP(AG145,'Начисление очков'!$B$4:$C$68,2,FALSE),0)</f>
        <v>0</v>
      </c>
      <c r="AI145" s="46"/>
      <c r="AJ145" s="34">
        <f>IF(AI145&gt;0,VLOOKUP(AI145,'Начисление очков'!$B$4:$C$68,2,FALSE),0)</f>
        <v>0</v>
      </c>
      <c r="AK145" s="6"/>
      <c r="AL145" s="28">
        <f>VLOOKUP(AK145,'Начисление очков'!$V$4:$W$68,2,FALSE)</f>
        <v>0</v>
      </c>
      <c r="AM145" s="34"/>
      <c r="AN145" s="31">
        <f>IF(AM145&gt;0,VLOOKUP(AM145,'Начисление очков'!$G$4:$H$68,2,FALSE),0)</f>
        <v>0</v>
      </c>
      <c r="AO145" s="35"/>
      <c r="AP145" s="107">
        <f>VLOOKUP(AO145,'Начисление очков'!$L$4:$M$68,2,FALSE)</f>
        <v>0</v>
      </c>
      <c r="AQ145" s="34"/>
      <c r="AR145" s="31">
        <f>VLOOKUP(AQ145,'Начисление очков'!$G$4:$H$68,2,FALSE)</f>
        <v>0</v>
      </c>
      <c r="AS145" s="35"/>
      <c r="AT145" s="28">
        <f>VLOOKUP(AS145,'Начисление очков'!$L$4:$M$68,2,FALSE)</f>
        <v>0</v>
      </c>
      <c r="AU145" s="56"/>
      <c r="AV145" s="57">
        <f>VLOOKUP(AU145,'Начисление очков'!$Q$4:$R$68,2,FALSE)</f>
        <v>0</v>
      </c>
      <c r="AW145" s="35"/>
      <c r="AX145" s="28">
        <f>VLOOKUP(AW145,'Начисление очков'!$Q$4:$R$68,2,FALSE)</f>
        <v>0</v>
      </c>
      <c r="AY145" s="46"/>
      <c r="AZ145" s="31">
        <f>IF(AY145&gt;0,VLOOKUP(AY145,'Начисление очков'!$Q$4:$R$68,2,FALSE),0)</f>
        <v>0</v>
      </c>
      <c r="BA145" s="6"/>
      <c r="BB145" s="28">
        <f>VLOOKUP(BA145,'Начисление очков'!$L$4:$M$68,2,FALSE)</f>
        <v>0</v>
      </c>
      <c r="BC145" s="46"/>
      <c r="BD145" s="34">
        <f>IF(BC145&gt;0,VLOOKUP(BC145,'Начисление очков'!$B$4:$C$68,2,FALSE),0)</f>
        <v>0</v>
      </c>
      <c r="BE145" s="35">
        <v>32</v>
      </c>
      <c r="BF145" s="28">
        <f>IF(BE145&gt;0,VLOOKUP(BE145,'Начисление очков'!$G$4:$H$68,2,FALSE),0)</f>
        <v>18</v>
      </c>
      <c r="BG145" s="223"/>
      <c r="BH145" s="222">
        <f>IF(BG145&gt;0,VLOOKUP(BG145,'Начисление очков'!$L$4:$M$68,2,FALSE),0)</f>
        <v>0</v>
      </c>
      <c r="BI145" s="87">
        <v>18</v>
      </c>
      <c r="BJ145" s="88">
        <v>18</v>
      </c>
      <c r="BK145" s="88">
        <v>136</v>
      </c>
      <c r="BM145" s="24" t="e">
        <f>IF(#REF!=0,0,1)</f>
        <v>#REF!</v>
      </c>
    </row>
    <row r="146" spans="2:65" ht="15.9" customHeight="1" x14ac:dyDescent="0.3">
      <c r="B146" s="66" t="s">
        <v>181</v>
      </c>
      <c r="C146" s="67">
        <f>C145+1</f>
        <v>137</v>
      </c>
      <c r="D146" s="114">
        <f>IF(BK146=0," ",BK146-C146)</f>
        <v>3</v>
      </c>
      <c r="E146" s="65">
        <f>LARGE((N146,P146,R146,T146,V146,X146,Z146,AB146,AD146,AF146,AH146,AJ146,AL146,AN146,AP146,AR146,AT146,AV146,AX146,AZ146,BB146,BD146,BF146),1)+LARGE((N146,P146,R146,T146,V146,X146,Z146,AB146,AD146,AF146,AH146,AJ146,AL146,AN146,AP146,AR146,AT146,AV146,AX146,AZ146,BB146,BD146,BF146),2)+LARGE((N146,P146,R146,T146,V146,X146,Z146,AB146,AD146,AF146,AH146,AJ146,AL146,AN146,AP146,AR146,AT146,AV146,AX146,AZ146,BB146,BD146,BF146),3)+LARGE((N146,P146,R146,T146,V146,X146,Z146,AB146,AD146,AF146,AH146,AJ146,AL146,AN146,AP146,AR146,AT146,AV146,AX146,AZ146,BB146,BD146,BF146),4)+LARGE((N146,P146,R146,T146,V146,X146,Z146,AB146,AD146,AF146,AH146,AJ146,AL146,AN146,AP146,AR146,AT146,AV146,AX146,AZ146,BB146,BD146,BF146),5)+LARGE((N146,P146,R146,T146,V146,X146,Z146,AB146,AD146,AF146,AH146,AJ146,AL146,AN146,AP146,AR146,AT146,AV146,AX146,AZ146,BB146,BD146,BF146),6)+LARGE((N146,P146,R146,T146,V146,X146,Z146,AB146,AD146,AF146,AH146,AJ146,AL146,AN146,AP146,AR146,AT146,AV146,AX146,AZ146,BB146,BD146,BF146),7)+LARGE((N146,P146,R146,T146,V146,X146,Z146,AB146,AD146,AF146,AH146,AJ146,AL146,AN146,AP146,AR146,AT146,AV146,AX146,AZ146,BB146,BD146,BF146),8)</f>
        <v>18</v>
      </c>
      <c r="F146" s="74">
        <f>E146-BI146</f>
        <v>2</v>
      </c>
      <c r="G146" s="73" t="str">
        <f>IF(SUMIF(M146:BF146,"&lt;0")&lt;&gt;0,SUMIF(M146:BF146,"&lt;0")*(-1)," ")</f>
        <v xml:space="preserve"> </v>
      </c>
      <c r="H146" s="77">
        <f>N146+P146+R146+T146+V146+X146+Z146+AB146+AD146+AF146+AH146+AJ146+AL146+AN146+AP146+AR146+AT146+AV146+AX146+AZ146+BB146+BD146+BF146</f>
        <v>18</v>
      </c>
      <c r="I146" s="74">
        <f>H146-BJ146</f>
        <v>2</v>
      </c>
      <c r="J146" s="78">
        <f>IF(M146=0,0,1)+IF(O146=0,0,1)+IF(Q146=0,0,1)+IF(S146=0,0,1)+IF(U146=0,0,1)+IF(W146=0,0,1)+IF(Y146=0,0,1)+IF(AA146=0,0,1)+IF(AC146=0,0,1)+IF(AE146=0,0,1)+IF(AG146=0,0,1)+IF(AI146=0,0,1)+IF(AK146=0,0,1)+IF(AM146=0,0,1)+IF(AO146=0,0,1)+IF(AQ146=0,0,1)+IF(AU146=0,0,1)+IF(AS146=0,0,1)+IF(AU146=0,0,1)+IF(AW146=0,0,1)+IF(AY146=0,0,1)+IF(BA146=0,0,1)+IF(BC146=0,0,1)+IF(BE146=0,0,1)</f>
        <v>6</v>
      </c>
      <c r="K146" s="80">
        <f>IF(J146=0,"-",IF(J146&gt;8,E146/8,E146/J146))</f>
        <v>3</v>
      </c>
      <c r="L146" s="81">
        <f>IF(OR(H146=0,J146=0),"-",H146/J146)</f>
        <v>3</v>
      </c>
      <c r="M146" s="46">
        <v>48</v>
      </c>
      <c r="N146" s="31">
        <f>IF(M146&gt;0,VLOOKUP(M146,'Начисление очков'!$L$4:$M$68,2,FALSE),0)</f>
        <v>2</v>
      </c>
      <c r="O146" s="35"/>
      <c r="P146" s="28">
        <f>IF(O146&gt;0,VLOOKUP(O146,'Начисление очков'!$G$4:$H$68,2,FALSE),0)</f>
        <v>0</v>
      </c>
      <c r="Q146" s="34">
        <v>16</v>
      </c>
      <c r="R146" s="31">
        <f>VLOOKUP(Q146,'Начисление очков'!$V$4:$W$68,2,FALSE)</f>
        <v>7</v>
      </c>
      <c r="S146" s="35"/>
      <c r="T146" s="28">
        <f>VLOOKUP(S146,'Начисление очков'!$Q$4:$R$68,2,FALSE)</f>
        <v>0</v>
      </c>
      <c r="U146" s="35"/>
      <c r="V146" s="28">
        <f>VLOOKUP(U146,'Начисление очков'!$Q$4:$R$68,2,FALSE)</f>
        <v>0</v>
      </c>
      <c r="W146" s="34">
        <v>24</v>
      </c>
      <c r="X146" s="31">
        <f>VLOOKUP(W146,'Начисление очков'!$V$4:$W$68,2,FALSE)</f>
        <v>4</v>
      </c>
      <c r="Y146" s="35">
        <v>64</v>
      </c>
      <c r="Z146" s="28">
        <f>IF(Y146&gt;0,VLOOKUP(Y146,'Начисление очков'!$G$4:$H$68,2,FALSE),0)</f>
        <v>1</v>
      </c>
      <c r="AA146" s="56">
        <v>64</v>
      </c>
      <c r="AB146" s="57">
        <f>IF(AA146&gt;0,VLOOKUP(AA146,'Начисление очков'!$B$4:$C$68,2,FALSE),0)</f>
        <v>2</v>
      </c>
      <c r="AC146" s="35"/>
      <c r="AD146" s="28">
        <f>IF(AC146&gt;0,VLOOKUP(AC146,'Начисление очков'!$G$4:$H$68,2,FALSE),0)</f>
        <v>0</v>
      </c>
      <c r="AE146" s="34"/>
      <c r="AF146" s="31">
        <f>VLOOKUP(AE146,'Начисление очков'!$V$4:$W$68,2,FALSE)</f>
        <v>0</v>
      </c>
      <c r="AG146" s="6"/>
      <c r="AH146" s="6">
        <f>IF(AG146&gt;0,VLOOKUP(AG146,'Начисление очков'!$B$4:$C$68,2,FALSE),0)</f>
        <v>0</v>
      </c>
      <c r="AI146" s="46"/>
      <c r="AJ146" s="34">
        <f>IF(AI146&gt;0,VLOOKUP(AI146,'Начисление очков'!$B$4:$C$68,2,FALSE),0)</f>
        <v>0</v>
      </c>
      <c r="AK146" s="6">
        <v>28</v>
      </c>
      <c r="AL146" s="28">
        <f>VLOOKUP(AK146,'Начисление очков'!$V$4:$W$68,2,FALSE)</f>
        <v>2</v>
      </c>
      <c r="AM146" s="34"/>
      <c r="AN146" s="31">
        <f>IF(AM146&gt;0,VLOOKUP(AM146,'Начисление очков'!$G$4:$H$68,2,FALSE),0)</f>
        <v>0</v>
      </c>
      <c r="AO146" s="35"/>
      <c r="AP146" s="107">
        <f>VLOOKUP(AO146,'Начисление очков'!$L$4:$M$68,2,FALSE)</f>
        <v>0</v>
      </c>
      <c r="AQ146" s="34"/>
      <c r="AR146" s="31">
        <f>VLOOKUP(AQ146,'Начисление очков'!$G$4:$H$68,2,FALSE)</f>
        <v>0</v>
      </c>
      <c r="AS146" s="35"/>
      <c r="AT146" s="28">
        <f>VLOOKUP(AS146,'Начисление очков'!$L$4:$M$68,2,FALSE)</f>
        <v>0</v>
      </c>
      <c r="AU146" s="56"/>
      <c r="AV146" s="57">
        <f>VLOOKUP(AU146,'Начисление очков'!$Q$4:$R$68,2,FALSE)</f>
        <v>0</v>
      </c>
      <c r="AW146" s="35"/>
      <c r="AX146" s="28">
        <f>VLOOKUP(AW146,'Начисление очков'!$Q$4:$R$68,2,FALSE)</f>
        <v>0</v>
      </c>
      <c r="AY146" s="46"/>
      <c r="AZ146" s="31">
        <f>IF(AY146&gt;0,VLOOKUP(AY146,'Начисление очков'!$Q$4:$R$68,2,FALSE),0)</f>
        <v>0</v>
      </c>
      <c r="BA146" s="6"/>
      <c r="BB146" s="28">
        <f>VLOOKUP(BA146,'Начисление очков'!$L$4:$M$68,2,FALSE)</f>
        <v>0</v>
      </c>
      <c r="BC146" s="46"/>
      <c r="BD146" s="34">
        <f>IF(BC146&gt;0,VLOOKUP(BC146,'Начисление очков'!$B$4:$C$68,2,FALSE),0)</f>
        <v>0</v>
      </c>
      <c r="BE146" s="35"/>
      <c r="BF146" s="28">
        <f>IF(BE146&gt;0,VLOOKUP(BE146,'Начисление очков'!$G$4:$H$68,2,FALSE),0)</f>
        <v>0</v>
      </c>
      <c r="BG146" s="223"/>
      <c r="BH146" s="222">
        <f>IF(BG146&gt;0,VLOOKUP(BG146,'Начисление очков'!$L$4:$M$68,2,FALSE),0)</f>
        <v>0</v>
      </c>
      <c r="BI146" s="87">
        <v>16</v>
      </c>
      <c r="BJ146" s="88">
        <v>16</v>
      </c>
      <c r="BK146" s="88">
        <v>140</v>
      </c>
      <c r="BM146" s="24" t="e">
        <f>IF(#REF!=0,0,1)</f>
        <v>#REF!</v>
      </c>
    </row>
    <row r="147" spans="2:65" ht="15.9" customHeight="1" x14ac:dyDescent="0.3">
      <c r="B147" s="66" t="s">
        <v>150</v>
      </c>
      <c r="C147" s="67">
        <f>C146+1</f>
        <v>138</v>
      </c>
      <c r="D147" s="114">
        <f>IF(BK147=0," ",BK147-C147)</f>
        <v>-1</v>
      </c>
      <c r="E147" s="65">
        <f>LARGE((N147,P147,R147,T147,V147,X147,Z147,AB147,AD147,AF147,AH147,AJ147,AL147,AN147,AP147,AR147,AT147,AV147,AX147,AZ147,BB147,BD147,BF147),1)+LARGE((N147,P147,R147,T147,V147,X147,Z147,AB147,AD147,AF147,AH147,AJ147,AL147,AN147,AP147,AR147,AT147,AV147,AX147,AZ147,BB147,BD147,BF147),2)+LARGE((N147,P147,R147,T147,V147,X147,Z147,AB147,AD147,AF147,AH147,AJ147,AL147,AN147,AP147,AR147,AT147,AV147,AX147,AZ147,BB147,BD147,BF147),3)+LARGE((N147,P147,R147,T147,V147,X147,Z147,AB147,AD147,AF147,AH147,AJ147,AL147,AN147,AP147,AR147,AT147,AV147,AX147,AZ147,BB147,BD147,BF147),4)+LARGE((N147,P147,R147,T147,V147,X147,Z147,AB147,AD147,AF147,AH147,AJ147,AL147,AN147,AP147,AR147,AT147,AV147,AX147,AZ147,BB147,BD147,BF147),5)+LARGE((N147,P147,R147,T147,V147,X147,Z147,AB147,AD147,AF147,AH147,AJ147,AL147,AN147,AP147,AR147,AT147,AV147,AX147,AZ147,BB147,BD147,BF147),6)+LARGE((N147,P147,R147,T147,V147,X147,Z147,AB147,AD147,AF147,AH147,AJ147,AL147,AN147,AP147,AR147,AT147,AV147,AX147,AZ147,BB147,BD147,BF147),7)+LARGE((N147,P147,R147,T147,V147,X147,Z147,AB147,AD147,AF147,AH147,AJ147,AL147,AN147,AP147,AR147,AT147,AV147,AX147,AZ147,BB147,BD147,BF147),8)</f>
        <v>17</v>
      </c>
      <c r="F147" s="74">
        <f>E147-BI147</f>
        <v>0</v>
      </c>
      <c r="G147" s="73" t="str">
        <f>IF(SUMIF(M147:BF147,"&lt;0")&lt;&gt;0,SUMIF(M147:BF147,"&lt;0")*(-1)," ")</f>
        <v xml:space="preserve"> </v>
      </c>
      <c r="H147" s="77">
        <f>N147+P147+R147+T147+V147+X147+Z147+AB147+AD147+AF147+AH147+AJ147+AL147+AN147+AP147+AR147+AT147+AV147+AX147+AZ147+BB147+BD147+BF147</f>
        <v>17</v>
      </c>
      <c r="I147" s="74">
        <f>H147-BJ147</f>
        <v>0</v>
      </c>
      <c r="J147" s="78">
        <f>IF(M147=0,0,1)+IF(O147=0,0,1)+IF(Q147=0,0,1)+IF(S147=0,0,1)+IF(U147=0,0,1)+IF(W147=0,0,1)+IF(Y147=0,0,1)+IF(AA147=0,0,1)+IF(AC147=0,0,1)+IF(AE147=0,0,1)+IF(AG147=0,0,1)+IF(AI147=0,0,1)+IF(AK147=0,0,1)+IF(AM147=0,0,1)+IF(AO147=0,0,1)+IF(AQ147=0,0,1)+IF(AU147=0,0,1)+IF(AS147=0,0,1)+IF(AU147=0,0,1)+IF(AW147=0,0,1)+IF(AY147=0,0,1)+IF(BA147=0,0,1)+IF(BC147=0,0,1)+IF(BE147=0,0,1)</f>
        <v>1</v>
      </c>
      <c r="K147" s="80">
        <f>IF(J147=0,"-",IF(J147&gt;8,E147/8,E147/J147))</f>
        <v>17</v>
      </c>
      <c r="L147" s="81">
        <f>IF(OR(H147=0,J147=0),"-",H147/J147)</f>
        <v>17</v>
      </c>
      <c r="M147" s="46"/>
      <c r="N147" s="31">
        <f>IF(M147&gt;0,VLOOKUP(M147,'Начисление очков'!$L$4:$M$68,2,FALSE),0)</f>
        <v>0</v>
      </c>
      <c r="O147" s="35"/>
      <c r="P147" s="28">
        <f>IF(O147&gt;0,VLOOKUP(O147,'Начисление очков'!$G$4:$H$68,2,FALSE),0)</f>
        <v>0</v>
      </c>
      <c r="Q147" s="34"/>
      <c r="R147" s="31">
        <f>VLOOKUP(Q147,'Начисление очков'!$V$4:$W$68,2,FALSE)</f>
        <v>0</v>
      </c>
      <c r="S147" s="35"/>
      <c r="T147" s="28">
        <f>VLOOKUP(S147,'Начисление очков'!$Q$4:$R$68,2,FALSE)</f>
        <v>0</v>
      </c>
      <c r="U147" s="35"/>
      <c r="V147" s="28">
        <f>VLOOKUP(U147,'Начисление очков'!$Q$4:$R$68,2,FALSE)</f>
        <v>0</v>
      </c>
      <c r="W147" s="34"/>
      <c r="X147" s="31">
        <f>VLOOKUP(W147,'Начисление очков'!$V$4:$W$68,2,FALSE)</f>
        <v>0</v>
      </c>
      <c r="Y147" s="35"/>
      <c r="Z147" s="28">
        <f>IF(Y147&gt;0,VLOOKUP(Y147,'Начисление очков'!$G$4:$H$68,2,FALSE),0)</f>
        <v>0</v>
      </c>
      <c r="AA147" s="56"/>
      <c r="AB147" s="57">
        <f>IF(AA147&gt;0,VLOOKUP(AA147,'Начисление очков'!$B$4:$C$68,2,FALSE),0)</f>
        <v>0</v>
      </c>
      <c r="AC147" s="35"/>
      <c r="AD147" s="28">
        <f>IF(AC147&gt;0,VLOOKUP(AC147,'Начисление очков'!$G$4:$H$68,2,FALSE),0)</f>
        <v>0</v>
      </c>
      <c r="AE147" s="34"/>
      <c r="AF147" s="31">
        <f>VLOOKUP(AE147,'Начисление очков'!$V$4:$W$68,2,FALSE)</f>
        <v>0</v>
      </c>
      <c r="AG147" s="6"/>
      <c r="AH147" s="6">
        <f>IF(AG147&gt;0,VLOOKUP(AG147,'Начисление очков'!$B$4:$C$68,2,FALSE),0)</f>
        <v>0</v>
      </c>
      <c r="AI147" s="46"/>
      <c r="AJ147" s="34">
        <f>IF(AI147&gt;0,VLOOKUP(AI147,'Начисление очков'!$B$4:$C$68,2,FALSE),0)</f>
        <v>0</v>
      </c>
      <c r="AK147" s="6"/>
      <c r="AL147" s="28">
        <f>VLOOKUP(AK147,'Начисление очков'!$V$4:$W$68,2,FALSE)</f>
        <v>0</v>
      </c>
      <c r="AM147" s="34"/>
      <c r="AN147" s="31">
        <f>IF(AM147&gt;0,VLOOKUP(AM147,'Начисление очков'!$G$4:$H$68,2,FALSE),0)</f>
        <v>0</v>
      </c>
      <c r="AO147" s="35"/>
      <c r="AP147" s="107">
        <f>VLOOKUP(AO147,'Начисление очков'!$L$4:$M$68,2,FALSE)</f>
        <v>0</v>
      </c>
      <c r="AQ147" s="34"/>
      <c r="AR147" s="31">
        <f>VLOOKUP(AQ147,'Начисление очков'!$G$4:$H$68,2,FALSE)</f>
        <v>0</v>
      </c>
      <c r="AS147" s="35"/>
      <c r="AT147" s="28">
        <f>VLOOKUP(AS147,'Начисление очков'!$L$4:$M$68,2,FALSE)</f>
        <v>0</v>
      </c>
      <c r="AU147" s="56"/>
      <c r="AV147" s="57">
        <f>VLOOKUP(AU147,'Начисление очков'!$Q$4:$R$68,2,FALSE)</f>
        <v>0</v>
      </c>
      <c r="AW147" s="35"/>
      <c r="AX147" s="28">
        <f>VLOOKUP(AW147,'Начисление очков'!$Q$4:$R$68,2,FALSE)</f>
        <v>0</v>
      </c>
      <c r="AY147" s="46">
        <v>17</v>
      </c>
      <c r="AZ147" s="31">
        <f>IF(AY147&gt;0,VLOOKUP(AY147,'Начисление очков'!$Q$4:$R$68,2,FALSE),0)</f>
        <v>17</v>
      </c>
      <c r="BA147" s="6"/>
      <c r="BB147" s="28">
        <f>VLOOKUP(BA147,'Начисление очков'!$L$4:$M$68,2,FALSE)</f>
        <v>0</v>
      </c>
      <c r="BC147" s="46"/>
      <c r="BD147" s="34">
        <f>IF(BC147&gt;0,VLOOKUP(BC147,'Начисление очков'!$B$4:$C$68,2,FALSE),0)</f>
        <v>0</v>
      </c>
      <c r="BE147" s="35"/>
      <c r="BF147" s="28">
        <f>IF(BE147&gt;0,VLOOKUP(BE147,'Начисление очков'!$G$4:$H$68,2,FALSE),0)</f>
        <v>0</v>
      </c>
      <c r="BG147" s="223"/>
      <c r="BH147" s="222">
        <f>IF(BG147&gt;0,VLOOKUP(BG147,'Начисление очков'!$L$4:$M$68,2,FALSE),0)</f>
        <v>0</v>
      </c>
      <c r="BI147" s="87">
        <v>17</v>
      </c>
      <c r="BJ147" s="88">
        <v>17</v>
      </c>
      <c r="BK147" s="88">
        <v>137</v>
      </c>
      <c r="BM147" s="24" t="e">
        <f>IF(#REF!=0,0,1)</f>
        <v>#REF!</v>
      </c>
    </row>
    <row r="148" spans="2:65" ht="15.9" customHeight="1" x14ac:dyDescent="0.3">
      <c r="B148" s="66" t="s">
        <v>126</v>
      </c>
      <c r="C148" s="67">
        <f>C147+1</f>
        <v>139</v>
      </c>
      <c r="D148" s="114">
        <f>IF(BK148=0," ",BK148-C148)</f>
        <v>0</v>
      </c>
      <c r="E148" s="65">
        <f>LARGE((N148,P148,R148,T148,V148,X148,Z148,AB148,AD148,AF148,AH148,AJ148,AL148,AN148,AP148,AR148,AT148,AV148,AX148,AZ148,BB148,BD148,BF148),1)+LARGE((N148,P148,R148,T148,V148,X148,Z148,AB148,AD148,AF148,AH148,AJ148,AL148,AN148,AP148,AR148,AT148,AV148,AX148,AZ148,BB148,BD148,BF148),2)+LARGE((N148,P148,R148,T148,V148,X148,Z148,AB148,AD148,AF148,AH148,AJ148,AL148,AN148,AP148,AR148,AT148,AV148,AX148,AZ148,BB148,BD148,BF148),3)+LARGE((N148,P148,R148,T148,V148,X148,Z148,AB148,AD148,AF148,AH148,AJ148,AL148,AN148,AP148,AR148,AT148,AV148,AX148,AZ148,BB148,BD148,BF148),4)+LARGE((N148,P148,R148,T148,V148,X148,Z148,AB148,AD148,AF148,AH148,AJ148,AL148,AN148,AP148,AR148,AT148,AV148,AX148,AZ148,BB148,BD148,BF148),5)+LARGE((N148,P148,R148,T148,V148,X148,Z148,AB148,AD148,AF148,AH148,AJ148,AL148,AN148,AP148,AR148,AT148,AV148,AX148,AZ148,BB148,BD148,BF148),6)+LARGE((N148,P148,R148,T148,V148,X148,Z148,AB148,AD148,AF148,AH148,AJ148,AL148,AN148,AP148,AR148,AT148,AV148,AX148,AZ148,BB148,BD148,BF148),7)+LARGE((N148,P148,R148,T148,V148,X148,Z148,AB148,AD148,AF148,AH148,AJ148,AL148,AN148,AP148,AR148,AT148,AV148,AX148,AZ148,BB148,BD148,BF148),8)</f>
        <v>16</v>
      </c>
      <c r="F148" s="74">
        <f>E148-BI148</f>
        <v>0</v>
      </c>
      <c r="G148" s="73" t="str">
        <f>IF(SUMIF(M148:BF148,"&lt;0")&lt;&gt;0,SUMIF(M148:BF148,"&lt;0")*(-1)," ")</f>
        <v xml:space="preserve"> </v>
      </c>
      <c r="H148" s="77">
        <f>N148+P148+R148+T148+V148+X148+Z148+AB148+AD148+AF148+AH148+AJ148+AL148+AN148+AP148+AR148+AT148+AV148+AX148+AZ148+BB148+BD148+BF148</f>
        <v>16</v>
      </c>
      <c r="I148" s="74">
        <f>H148-BJ148</f>
        <v>0</v>
      </c>
      <c r="J148" s="78">
        <f>IF(M148=0,0,1)+IF(O148=0,0,1)+IF(Q148=0,0,1)+IF(S148=0,0,1)+IF(U148=0,0,1)+IF(W148=0,0,1)+IF(Y148=0,0,1)+IF(AA148=0,0,1)+IF(AC148=0,0,1)+IF(AE148=0,0,1)+IF(AG148=0,0,1)+IF(AI148=0,0,1)+IF(AK148=0,0,1)+IF(AM148=0,0,1)+IF(AO148=0,0,1)+IF(AQ148=0,0,1)+IF(AU148=0,0,1)+IF(AS148=0,0,1)+IF(AU148=0,0,1)+IF(AW148=0,0,1)+IF(AY148=0,0,1)+IF(BA148=0,0,1)+IF(BC148=0,0,1)+IF(BE148=0,0,1)</f>
        <v>4</v>
      </c>
      <c r="K148" s="80">
        <f>IF(J148=0,"-",IF(J148&gt;8,E148/8,E148/J148))</f>
        <v>4</v>
      </c>
      <c r="L148" s="81">
        <f>IF(OR(H148=0,J148=0),"-",H148/J148)</f>
        <v>4</v>
      </c>
      <c r="M148" s="46"/>
      <c r="N148" s="31">
        <f>IF(M148&gt;0,VLOOKUP(M148,'Начисление очков'!$L$4:$M$68,2,FALSE),0)</f>
        <v>0</v>
      </c>
      <c r="O148" s="35"/>
      <c r="P148" s="28">
        <f>IF(O148&gt;0,VLOOKUP(O148,'Начисление очков'!$G$4:$H$68,2,FALSE),0)</f>
        <v>0</v>
      </c>
      <c r="Q148" s="34"/>
      <c r="R148" s="31">
        <f>VLOOKUP(Q148,'Начисление очков'!$V$4:$W$68,2,FALSE)</f>
        <v>0</v>
      </c>
      <c r="S148" s="35"/>
      <c r="T148" s="28">
        <f>VLOOKUP(S148,'Начисление очков'!$Q$4:$R$68,2,FALSE)</f>
        <v>0</v>
      </c>
      <c r="U148" s="35"/>
      <c r="V148" s="28">
        <f>VLOOKUP(U148,'Начисление очков'!$Q$4:$R$68,2,FALSE)</f>
        <v>0</v>
      </c>
      <c r="W148" s="34"/>
      <c r="X148" s="31">
        <f>VLOOKUP(W148,'Начисление очков'!$V$4:$W$68,2,FALSE)</f>
        <v>0</v>
      </c>
      <c r="Y148" s="35">
        <v>48</v>
      </c>
      <c r="Z148" s="28">
        <f>IF(Y148&gt;0,VLOOKUP(Y148,'Начисление очков'!$G$4:$H$68,2,FALSE),0)</f>
        <v>2</v>
      </c>
      <c r="AA148" s="56"/>
      <c r="AB148" s="57">
        <f>IF(AA148&gt;0,VLOOKUP(AA148,'Начисление очков'!$B$4:$C$68,2,FALSE),0)</f>
        <v>0</v>
      </c>
      <c r="AC148" s="35"/>
      <c r="AD148" s="28">
        <f>IF(AC148&gt;0,VLOOKUP(AC148,'Начисление очков'!$G$4:$H$68,2,FALSE),0)</f>
        <v>0</v>
      </c>
      <c r="AE148" s="34"/>
      <c r="AF148" s="31">
        <f>VLOOKUP(AE148,'Начисление очков'!$V$4:$W$68,2,FALSE)</f>
        <v>0</v>
      </c>
      <c r="AG148" s="6"/>
      <c r="AH148" s="6">
        <f>IF(AG148&gt;0,VLOOKUP(AG148,'Начисление очков'!$B$4:$C$68,2,FALSE),0)</f>
        <v>0</v>
      </c>
      <c r="AI148" s="46"/>
      <c r="AJ148" s="34">
        <f>IF(AI148&gt;0,VLOOKUP(AI148,'Начисление очков'!$B$4:$C$68,2,FALSE),0)</f>
        <v>0</v>
      </c>
      <c r="AK148" s="6"/>
      <c r="AL148" s="28">
        <f>VLOOKUP(AK148,'Начисление очков'!$V$4:$W$68,2,FALSE)</f>
        <v>0</v>
      </c>
      <c r="AM148" s="34"/>
      <c r="AN148" s="31">
        <f>IF(AM148&gt;0,VLOOKUP(AM148,'Начисление очков'!$G$4:$H$68,2,FALSE),0)</f>
        <v>0</v>
      </c>
      <c r="AO148" s="35"/>
      <c r="AP148" s="107">
        <f>VLOOKUP(AO148,'Начисление очков'!$L$4:$M$68,2,FALSE)</f>
        <v>0</v>
      </c>
      <c r="AQ148" s="34"/>
      <c r="AR148" s="31">
        <f>VLOOKUP(AQ148,'Начисление очков'!$G$4:$H$68,2,FALSE)</f>
        <v>0</v>
      </c>
      <c r="AS148" s="35"/>
      <c r="AT148" s="28">
        <f>VLOOKUP(AS148,'Начисление очков'!$L$4:$M$68,2,FALSE)</f>
        <v>0</v>
      </c>
      <c r="AU148" s="56"/>
      <c r="AV148" s="57">
        <f>VLOOKUP(AU148,'Начисление очков'!$Q$4:$R$68,2,FALSE)</f>
        <v>0</v>
      </c>
      <c r="AW148" s="35"/>
      <c r="AX148" s="28">
        <f>VLOOKUP(AW148,'Начисление очков'!$Q$4:$R$68,2,FALSE)</f>
        <v>0</v>
      </c>
      <c r="AY148" s="46">
        <v>60</v>
      </c>
      <c r="AZ148" s="31">
        <f>IF(AY148&gt;0,VLOOKUP(AY148,'Начисление очков'!$Q$4:$R$68,2,FALSE),0)</f>
        <v>1</v>
      </c>
      <c r="BA148" s="6">
        <v>36</v>
      </c>
      <c r="BB148" s="28">
        <f>VLOOKUP(BA148,'Начисление очков'!$L$4:$M$68,2,FALSE)</f>
        <v>5</v>
      </c>
      <c r="BC148" s="46">
        <v>52</v>
      </c>
      <c r="BD148" s="34">
        <f>IF(BC148&gt;0,VLOOKUP(BC148,'Начисление очков'!$B$4:$C$68,2,FALSE),0)</f>
        <v>8</v>
      </c>
      <c r="BE148" s="35"/>
      <c r="BF148" s="28">
        <f>IF(BE148&gt;0,VLOOKUP(BE148,'Начисление очков'!$G$4:$H$68,2,FALSE),0)</f>
        <v>0</v>
      </c>
      <c r="BG148" s="223"/>
      <c r="BH148" s="222">
        <f>IF(BG148&gt;0,VLOOKUP(BG148,'Начисление очков'!$L$4:$M$68,2,FALSE),0)</f>
        <v>0</v>
      </c>
      <c r="BI148" s="87">
        <v>16</v>
      </c>
      <c r="BJ148" s="88">
        <v>16</v>
      </c>
      <c r="BK148" s="88">
        <v>139</v>
      </c>
      <c r="BM148" s="24" t="e">
        <f>IF(#REF!=0,0,1)</f>
        <v>#REF!</v>
      </c>
    </row>
    <row r="149" spans="2:65" ht="15.9" customHeight="1" x14ac:dyDescent="0.3">
      <c r="B149" s="66" t="s">
        <v>131</v>
      </c>
      <c r="C149" s="67">
        <f>C148+1</f>
        <v>140</v>
      </c>
      <c r="D149" s="114">
        <f>IF(BK149=0," ",BK149-C149)</f>
        <v>1</v>
      </c>
      <c r="E149" s="65">
        <f>LARGE((N149,P149,R149,T149,V149,X149,Z149,AB149,AD149,AF149,AH149,AJ149,AL149,AN149,AP149,AR149,AT149,AV149,AX149,AZ149,BB149,BD149,BF149),1)+LARGE((N149,P149,R149,T149,V149,X149,Z149,AB149,AD149,AF149,AH149,AJ149,AL149,AN149,AP149,AR149,AT149,AV149,AX149,AZ149,BB149,BD149,BF149),2)+LARGE((N149,P149,R149,T149,V149,X149,Z149,AB149,AD149,AF149,AH149,AJ149,AL149,AN149,AP149,AR149,AT149,AV149,AX149,AZ149,BB149,BD149,BF149),3)+LARGE((N149,P149,R149,T149,V149,X149,Z149,AB149,AD149,AF149,AH149,AJ149,AL149,AN149,AP149,AR149,AT149,AV149,AX149,AZ149,BB149,BD149,BF149),4)+LARGE((N149,P149,R149,T149,V149,X149,Z149,AB149,AD149,AF149,AH149,AJ149,AL149,AN149,AP149,AR149,AT149,AV149,AX149,AZ149,BB149,BD149,BF149),5)+LARGE((N149,P149,R149,T149,V149,X149,Z149,AB149,AD149,AF149,AH149,AJ149,AL149,AN149,AP149,AR149,AT149,AV149,AX149,AZ149,BB149,BD149,BF149),6)+LARGE((N149,P149,R149,T149,V149,X149,Z149,AB149,AD149,AF149,AH149,AJ149,AL149,AN149,AP149,AR149,AT149,AV149,AX149,AZ149,BB149,BD149,BF149),7)+LARGE((N149,P149,R149,T149,V149,X149,Z149,AB149,AD149,AF149,AH149,AJ149,AL149,AN149,AP149,AR149,AT149,AV149,AX149,AZ149,BB149,BD149,BF149),8)</f>
        <v>14</v>
      </c>
      <c r="F149" s="74">
        <f>E149-BI149</f>
        <v>0</v>
      </c>
      <c r="G149" s="73" t="str">
        <f>IF(SUMIF(M149:BF149,"&lt;0")&lt;&gt;0,SUMIF(M149:BF149,"&lt;0")*(-1)," ")</f>
        <v xml:space="preserve"> </v>
      </c>
      <c r="H149" s="77">
        <f>N149+P149+R149+T149+V149+X149+Z149+AB149+AD149+AF149+AH149+AJ149+AL149+AN149+AP149+AR149+AT149+AV149+AX149+AZ149+BB149+BD149+BF149</f>
        <v>14</v>
      </c>
      <c r="I149" s="74">
        <f>H149-BJ149</f>
        <v>0</v>
      </c>
      <c r="J149" s="78">
        <f>IF(M149=0,0,1)+IF(O149=0,0,1)+IF(Q149=0,0,1)+IF(S149=0,0,1)+IF(U149=0,0,1)+IF(W149=0,0,1)+IF(Y149=0,0,1)+IF(AA149=0,0,1)+IF(AC149=0,0,1)+IF(AE149=0,0,1)+IF(AG149=0,0,1)+IF(AI149=0,0,1)+IF(AK149=0,0,1)+IF(AM149=0,0,1)+IF(AO149=0,0,1)+IF(AQ149=0,0,1)+IF(AU149=0,0,1)+IF(AS149=0,0,1)+IF(AU149=0,0,1)+IF(AW149=0,0,1)+IF(AY149=0,0,1)+IF(BA149=0,0,1)+IF(BC149=0,0,1)+IF(BE149=0,0,1)</f>
        <v>2</v>
      </c>
      <c r="K149" s="80">
        <f>IF(J149=0,"-",IF(J149&gt;8,E149/8,E149/J149))</f>
        <v>7</v>
      </c>
      <c r="L149" s="81">
        <f>IF(OR(H149=0,J149=0),"-",H149/J149)</f>
        <v>7</v>
      </c>
      <c r="M149" s="46"/>
      <c r="N149" s="31">
        <f>IF(M149&gt;0,VLOOKUP(M149,'Начисление очков'!$L$4:$M$68,2,FALSE),0)</f>
        <v>0</v>
      </c>
      <c r="O149" s="35"/>
      <c r="P149" s="28">
        <f>IF(O149&gt;0,VLOOKUP(O149,'Начисление очков'!$G$4:$H$68,2,FALSE),0)</f>
        <v>0</v>
      </c>
      <c r="Q149" s="34"/>
      <c r="R149" s="31">
        <f>VLOOKUP(Q149,'Начисление очков'!$V$4:$W$68,2,FALSE)</f>
        <v>0</v>
      </c>
      <c r="S149" s="35"/>
      <c r="T149" s="28">
        <f>VLOOKUP(S149,'Начисление очков'!$Q$4:$R$68,2,FALSE)</f>
        <v>0</v>
      </c>
      <c r="U149" s="35"/>
      <c r="V149" s="28">
        <f>VLOOKUP(U149,'Начисление очков'!$Q$4:$R$68,2,FALSE)</f>
        <v>0</v>
      </c>
      <c r="W149" s="34">
        <v>17</v>
      </c>
      <c r="X149" s="31">
        <f>VLOOKUP(W149,'Начисление очков'!$V$4:$W$68,2,FALSE)</f>
        <v>7</v>
      </c>
      <c r="Y149" s="35"/>
      <c r="Z149" s="28">
        <f>IF(Y149&gt;0,VLOOKUP(Y149,'Начисление очков'!$G$4:$H$68,2,FALSE),0)</f>
        <v>0</v>
      </c>
      <c r="AA149" s="56"/>
      <c r="AB149" s="57">
        <f>IF(AA149&gt;0,VLOOKUP(AA149,'Начисление очков'!$B$4:$C$68,2,FALSE),0)</f>
        <v>0</v>
      </c>
      <c r="AC149" s="35"/>
      <c r="AD149" s="28">
        <f>IF(AC149&gt;0,VLOOKUP(AC149,'Начисление очков'!$G$4:$H$68,2,FALSE),0)</f>
        <v>0</v>
      </c>
      <c r="AE149" s="34"/>
      <c r="AF149" s="31">
        <f>VLOOKUP(AE149,'Начисление очков'!$V$4:$W$68,2,FALSE)</f>
        <v>0</v>
      </c>
      <c r="AG149" s="6"/>
      <c r="AH149" s="6">
        <f>IF(AG149&gt;0,VLOOKUP(AG149,'Начисление очков'!$B$4:$C$68,2,FALSE),0)</f>
        <v>0</v>
      </c>
      <c r="AI149" s="46"/>
      <c r="AJ149" s="34">
        <f>IF(AI149&gt;0,VLOOKUP(AI149,'Начисление очков'!$B$4:$C$68,2,FALSE),0)</f>
        <v>0</v>
      </c>
      <c r="AK149" s="6">
        <v>17</v>
      </c>
      <c r="AL149" s="28">
        <f>VLOOKUP(AK149,'Начисление очков'!$V$4:$W$68,2,FALSE)</f>
        <v>7</v>
      </c>
      <c r="AM149" s="34"/>
      <c r="AN149" s="31">
        <f>IF(AM149&gt;0,VLOOKUP(AM149,'Начисление очков'!$G$4:$H$68,2,FALSE),0)</f>
        <v>0</v>
      </c>
      <c r="AO149" s="35"/>
      <c r="AP149" s="107">
        <f>VLOOKUP(AO149,'Начисление очков'!$L$4:$M$68,2,FALSE)</f>
        <v>0</v>
      </c>
      <c r="AQ149" s="34"/>
      <c r="AR149" s="31">
        <f>VLOOKUP(AQ149,'Начисление очков'!$G$4:$H$68,2,FALSE)</f>
        <v>0</v>
      </c>
      <c r="AS149" s="35"/>
      <c r="AT149" s="28">
        <f>VLOOKUP(AS149,'Начисление очков'!$L$4:$M$68,2,FALSE)</f>
        <v>0</v>
      </c>
      <c r="AU149" s="56"/>
      <c r="AV149" s="57">
        <f>VLOOKUP(AU149,'Начисление очков'!$Q$4:$R$68,2,FALSE)</f>
        <v>0</v>
      </c>
      <c r="AW149" s="35"/>
      <c r="AX149" s="28">
        <f>VLOOKUP(AW149,'Начисление очков'!$Q$4:$R$68,2,FALSE)</f>
        <v>0</v>
      </c>
      <c r="AY149" s="46"/>
      <c r="AZ149" s="31">
        <f>IF(AY149&gt;0,VLOOKUP(AY149,'Начисление очков'!$Q$4:$R$68,2,FALSE),0)</f>
        <v>0</v>
      </c>
      <c r="BA149" s="6"/>
      <c r="BB149" s="28">
        <f>VLOOKUP(BA149,'Начисление очков'!$L$4:$M$68,2,FALSE)</f>
        <v>0</v>
      </c>
      <c r="BC149" s="46"/>
      <c r="BD149" s="34">
        <f>IF(BC149&gt;0,VLOOKUP(BC149,'Начисление очков'!$B$4:$C$68,2,FALSE),0)</f>
        <v>0</v>
      </c>
      <c r="BE149" s="35"/>
      <c r="BF149" s="28">
        <f>IF(BE149&gt;0,VLOOKUP(BE149,'Начисление очков'!$G$4:$H$68,2,FALSE),0)</f>
        <v>0</v>
      </c>
      <c r="BG149" s="223"/>
      <c r="BH149" s="222">
        <f>IF(BG149&gt;0,VLOOKUP(BG149,'Начисление очков'!$L$4:$M$68,2,FALSE),0)</f>
        <v>0</v>
      </c>
      <c r="BI149" s="87">
        <v>14</v>
      </c>
      <c r="BJ149" s="88">
        <v>14</v>
      </c>
      <c r="BK149" s="88">
        <v>141</v>
      </c>
      <c r="BM149" s="24" t="e">
        <f>IF(#REF!=0,0,1)</f>
        <v>#REF!</v>
      </c>
    </row>
    <row r="150" spans="2:65" ht="15.9" customHeight="1" x14ac:dyDescent="0.3">
      <c r="B150" s="66" t="s">
        <v>169</v>
      </c>
      <c r="C150" s="67">
        <f>C149+1</f>
        <v>141</v>
      </c>
      <c r="D150" s="114">
        <f>IF(BK150=0," ",BK150-C150)</f>
        <v>1</v>
      </c>
      <c r="E150" s="65">
        <f>LARGE((N150,P150,R150,T150,V150,X150,Z150,AB150,AD150,AF150,AH150,AJ150,AL150,AN150,AP150,AR150,AT150,AV150,AX150,AZ150,BB150,BD150,BF150),1)+LARGE((N150,P150,R150,T150,V150,X150,Z150,AB150,AD150,AF150,AH150,AJ150,AL150,AN150,AP150,AR150,AT150,AV150,AX150,AZ150,BB150,BD150,BF150),2)+LARGE((N150,P150,R150,T150,V150,X150,Z150,AB150,AD150,AF150,AH150,AJ150,AL150,AN150,AP150,AR150,AT150,AV150,AX150,AZ150,BB150,BD150,BF150),3)+LARGE((N150,P150,R150,T150,V150,X150,Z150,AB150,AD150,AF150,AH150,AJ150,AL150,AN150,AP150,AR150,AT150,AV150,AX150,AZ150,BB150,BD150,BF150),4)+LARGE((N150,P150,R150,T150,V150,X150,Z150,AB150,AD150,AF150,AH150,AJ150,AL150,AN150,AP150,AR150,AT150,AV150,AX150,AZ150,BB150,BD150,BF150),5)+LARGE((N150,P150,R150,T150,V150,X150,Z150,AB150,AD150,AF150,AH150,AJ150,AL150,AN150,AP150,AR150,AT150,AV150,AX150,AZ150,BB150,BD150,BF150),6)+LARGE((N150,P150,R150,T150,V150,X150,Z150,AB150,AD150,AF150,AH150,AJ150,AL150,AN150,AP150,AR150,AT150,AV150,AX150,AZ150,BB150,BD150,BF150),7)+LARGE((N150,P150,R150,T150,V150,X150,Z150,AB150,AD150,AF150,AH150,AJ150,AL150,AN150,AP150,AR150,AT150,AV150,AX150,AZ150,BB150,BD150,BF150),8)</f>
        <v>14</v>
      </c>
      <c r="F150" s="74">
        <f>E150-BI150</f>
        <v>0</v>
      </c>
      <c r="G150" s="73" t="str">
        <f>IF(SUMIF(M150:BF150,"&lt;0")&lt;&gt;0,SUMIF(M150:BF150,"&lt;0")*(-1)," ")</f>
        <v xml:space="preserve"> </v>
      </c>
      <c r="H150" s="77">
        <f>N150+P150+R150+T150+V150+X150+Z150+AB150+AD150+AF150+AH150+AJ150+AL150+AN150+AP150+AR150+AT150+AV150+AX150+AZ150+BB150+BD150+BF150</f>
        <v>14</v>
      </c>
      <c r="I150" s="74">
        <f>H150-BJ150</f>
        <v>0</v>
      </c>
      <c r="J150" s="78">
        <f>IF(M150=0,0,1)+IF(O150=0,0,1)+IF(Q150=0,0,1)+IF(S150=0,0,1)+IF(U150=0,0,1)+IF(W150=0,0,1)+IF(Y150=0,0,1)+IF(AA150=0,0,1)+IF(AC150=0,0,1)+IF(AE150=0,0,1)+IF(AG150=0,0,1)+IF(AI150=0,0,1)+IF(AK150=0,0,1)+IF(AM150=0,0,1)+IF(AO150=0,0,1)+IF(AQ150=0,0,1)+IF(AU150=0,0,1)+IF(AS150=0,0,1)+IF(AU150=0,0,1)+IF(AW150=0,0,1)+IF(AY150=0,0,1)+IF(BA150=0,0,1)+IF(BC150=0,0,1)+IF(BE150=0,0,1)</f>
        <v>3</v>
      </c>
      <c r="K150" s="80">
        <f>IF(J150=0,"-",IF(J150&gt;8,E150/8,E150/J150))</f>
        <v>4.666666666666667</v>
      </c>
      <c r="L150" s="81">
        <f>IF(OR(H150=0,J150=0),"-",H150/J150)</f>
        <v>4.666666666666667</v>
      </c>
      <c r="M150" s="46"/>
      <c r="N150" s="31">
        <f>IF(M150&gt;0,VLOOKUP(M150,'Начисление очков'!$L$4:$M$68,2,FALSE),0)</f>
        <v>0</v>
      </c>
      <c r="O150" s="35"/>
      <c r="P150" s="28">
        <f>IF(O150&gt;0,VLOOKUP(O150,'Начисление очков'!$G$4:$H$68,2,FALSE),0)</f>
        <v>0</v>
      </c>
      <c r="Q150" s="34"/>
      <c r="R150" s="31">
        <f>VLOOKUP(Q150,'Начисление очков'!$V$4:$W$68,2,FALSE)</f>
        <v>0</v>
      </c>
      <c r="S150" s="35"/>
      <c r="T150" s="28">
        <f>VLOOKUP(S150,'Начисление очков'!$Q$4:$R$68,2,FALSE)</f>
        <v>0</v>
      </c>
      <c r="U150" s="35"/>
      <c r="V150" s="28">
        <f>VLOOKUP(U150,'Начисление очков'!$Q$4:$R$68,2,FALSE)</f>
        <v>0</v>
      </c>
      <c r="W150" s="34"/>
      <c r="X150" s="31">
        <f>VLOOKUP(W150,'Начисление очков'!$V$4:$W$68,2,FALSE)</f>
        <v>0</v>
      </c>
      <c r="Y150" s="35"/>
      <c r="Z150" s="28">
        <f>IF(Y150&gt;0,VLOOKUP(Y150,'Начисление очков'!$G$4:$H$68,2,FALSE),0)</f>
        <v>0</v>
      </c>
      <c r="AA150" s="56"/>
      <c r="AB150" s="57">
        <f>IF(AA150&gt;0,VLOOKUP(AA150,'Начисление очков'!$B$4:$C$68,2,FALSE),0)</f>
        <v>0</v>
      </c>
      <c r="AC150" s="35"/>
      <c r="AD150" s="28">
        <f>IF(AC150&gt;0,VLOOKUP(AC150,'Начисление очков'!$G$4:$H$68,2,FALSE),0)</f>
        <v>0</v>
      </c>
      <c r="AE150" s="34"/>
      <c r="AF150" s="31">
        <f>VLOOKUP(AE150,'Начисление очков'!$V$4:$W$68,2,FALSE)</f>
        <v>0</v>
      </c>
      <c r="AG150" s="6"/>
      <c r="AH150" s="6">
        <f>IF(AG150&gt;0,VLOOKUP(AG150,'Начисление очков'!$B$4:$C$68,2,FALSE),0)</f>
        <v>0</v>
      </c>
      <c r="AI150" s="46">
        <v>56</v>
      </c>
      <c r="AJ150" s="34">
        <f>IF(AI150&gt;0,VLOOKUP(AI150,'Начисление очков'!$B$4:$C$68,2,FALSE),0)</f>
        <v>6</v>
      </c>
      <c r="AK150" s="6">
        <v>14</v>
      </c>
      <c r="AL150" s="28">
        <f>VLOOKUP(AK150,'Начисление очков'!$V$4:$W$68,2,FALSE)</f>
        <v>7</v>
      </c>
      <c r="AM150" s="34"/>
      <c r="AN150" s="31">
        <f>IF(AM150&gt;0,VLOOKUP(AM150,'Начисление очков'!$G$4:$H$68,2,FALSE),0)</f>
        <v>0</v>
      </c>
      <c r="AO150" s="35"/>
      <c r="AP150" s="107">
        <f>VLOOKUP(AO150,'Начисление очков'!$L$4:$M$68,2,FALSE)</f>
        <v>0</v>
      </c>
      <c r="AQ150" s="34">
        <v>64</v>
      </c>
      <c r="AR150" s="31">
        <f>VLOOKUP(AQ150,'Начисление очков'!$G$4:$H$68,2,FALSE)</f>
        <v>1</v>
      </c>
      <c r="AS150" s="35"/>
      <c r="AT150" s="28">
        <f>VLOOKUP(AS150,'Начисление очков'!$L$4:$M$68,2,FALSE)</f>
        <v>0</v>
      </c>
      <c r="AU150" s="56"/>
      <c r="AV150" s="57">
        <f>VLOOKUP(AU150,'Начисление очков'!$Q$4:$R$68,2,FALSE)</f>
        <v>0</v>
      </c>
      <c r="AW150" s="35"/>
      <c r="AX150" s="28">
        <f>VLOOKUP(AW150,'Начисление очков'!$Q$4:$R$68,2,FALSE)</f>
        <v>0</v>
      </c>
      <c r="AY150" s="46"/>
      <c r="AZ150" s="31">
        <f>IF(AY150&gt;0,VLOOKUP(AY150,'Начисление очков'!$Q$4:$R$68,2,FALSE),0)</f>
        <v>0</v>
      </c>
      <c r="BA150" s="6"/>
      <c r="BB150" s="28">
        <f>VLOOKUP(BA150,'Начисление очков'!$L$4:$M$68,2,FALSE)</f>
        <v>0</v>
      </c>
      <c r="BC150" s="46"/>
      <c r="BD150" s="34">
        <f>IF(BC150&gt;0,VLOOKUP(BC150,'Начисление очков'!$B$4:$C$68,2,FALSE),0)</f>
        <v>0</v>
      </c>
      <c r="BE150" s="35"/>
      <c r="BF150" s="28">
        <f>IF(BE150&gt;0,VLOOKUP(BE150,'Начисление очков'!$G$4:$H$68,2,FALSE),0)</f>
        <v>0</v>
      </c>
      <c r="BG150" s="223"/>
      <c r="BH150" s="222">
        <f>IF(BG150&gt;0,VLOOKUP(BG150,'Начисление очков'!$L$4:$M$68,2,FALSE),0)</f>
        <v>0</v>
      </c>
      <c r="BI150" s="87">
        <v>14</v>
      </c>
      <c r="BJ150" s="88">
        <v>14</v>
      </c>
      <c r="BK150" s="88">
        <v>142</v>
      </c>
      <c r="BM150" s="24" t="e">
        <f>IF(#REF!=0,0,1)</f>
        <v>#REF!</v>
      </c>
    </row>
    <row r="151" spans="2:65" ht="15.9" customHeight="1" x14ac:dyDescent="0.3">
      <c r="B151" s="66" t="s">
        <v>193</v>
      </c>
      <c r="C151" s="67">
        <f>C150+1</f>
        <v>142</v>
      </c>
      <c r="D151" s="114">
        <f>IF(BK151=0," ",BK151-C151)</f>
        <v>1</v>
      </c>
      <c r="E151" s="65">
        <f>LARGE((N151,P151,R151,T151,V151,X151,Z151,AB151,AD151,AF151,AH151,AJ151,AL151,AN151,AP151,AR151,AT151,AV151,AX151,AZ151,BB151,BD151,BF151),1)+LARGE((N151,P151,R151,T151,V151,X151,Z151,AB151,AD151,AF151,AH151,AJ151,AL151,AN151,AP151,AR151,AT151,AV151,AX151,AZ151,BB151,BD151,BF151),2)+LARGE((N151,P151,R151,T151,V151,X151,Z151,AB151,AD151,AF151,AH151,AJ151,AL151,AN151,AP151,AR151,AT151,AV151,AX151,AZ151,BB151,BD151,BF151),3)+LARGE((N151,P151,R151,T151,V151,X151,Z151,AB151,AD151,AF151,AH151,AJ151,AL151,AN151,AP151,AR151,AT151,AV151,AX151,AZ151,BB151,BD151,BF151),4)+LARGE((N151,P151,R151,T151,V151,X151,Z151,AB151,AD151,AF151,AH151,AJ151,AL151,AN151,AP151,AR151,AT151,AV151,AX151,AZ151,BB151,BD151,BF151),5)+LARGE((N151,P151,R151,T151,V151,X151,Z151,AB151,AD151,AF151,AH151,AJ151,AL151,AN151,AP151,AR151,AT151,AV151,AX151,AZ151,BB151,BD151,BF151),6)+LARGE((N151,P151,R151,T151,V151,X151,Z151,AB151,AD151,AF151,AH151,AJ151,AL151,AN151,AP151,AR151,AT151,AV151,AX151,AZ151,BB151,BD151,BF151),7)+LARGE((N151,P151,R151,T151,V151,X151,Z151,AB151,AD151,AF151,AH151,AJ151,AL151,AN151,AP151,AR151,AT151,AV151,AX151,AZ151,BB151,BD151,BF151),8)</f>
        <v>14</v>
      </c>
      <c r="F151" s="74">
        <f>E151-BI151</f>
        <v>0</v>
      </c>
      <c r="G151" s="73" t="str">
        <f>IF(SUMIF(M151:BF151,"&lt;0")&lt;&gt;0,SUMIF(M151:BF151,"&lt;0")*(-1)," ")</f>
        <v xml:space="preserve"> </v>
      </c>
      <c r="H151" s="77">
        <f>N151+P151+R151+T151+V151+X151+Z151+AB151+AD151+AF151+AH151+AJ151+AL151+AN151+AP151+AR151+AT151+AV151+AX151+AZ151+BB151+BD151+BF151</f>
        <v>14</v>
      </c>
      <c r="I151" s="74">
        <f>H151-BJ151</f>
        <v>0</v>
      </c>
      <c r="J151" s="78">
        <f>IF(M151=0,0,1)+IF(O151=0,0,1)+IF(Q151=0,0,1)+IF(S151=0,0,1)+IF(U151=0,0,1)+IF(W151=0,0,1)+IF(Y151=0,0,1)+IF(AA151=0,0,1)+IF(AC151=0,0,1)+IF(AE151=0,0,1)+IF(AG151=0,0,1)+IF(AI151=0,0,1)+IF(AK151=0,0,1)+IF(AM151=0,0,1)+IF(AO151=0,0,1)+IF(AQ151=0,0,1)+IF(AU151=0,0,1)+IF(AS151=0,0,1)+IF(AU151=0,0,1)+IF(AW151=0,0,1)+IF(AY151=0,0,1)+IF(BA151=0,0,1)+IF(BC151=0,0,1)+IF(BE151=0,0,1)</f>
        <v>5</v>
      </c>
      <c r="K151" s="80">
        <f>IF(J151=0,"-",IF(J151&gt;8,E151/8,E151/J151))</f>
        <v>2.8</v>
      </c>
      <c r="L151" s="81">
        <f>IF(OR(H151=0,J151=0),"-",H151/J151)</f>
        <v>2.8</v>
      </c>
      <c r="M151" s="46"/>
      <c r="N151" s="31">
        <f>IF(M151&gt;0,VLOOKUP(M151,'Начисление очков'!$L$4:$M$68,2,FALSE),0)</f>
        <v>0</v>
      </c>
      <c r="O151" s="35"/>
      <c r="P151" s="28">
        <f>IF(O151&gt;0,VLOOKUP(O151,'Начисление очков'!$G$4:$H$68,2,FALSE),0)</f>
        <v>0</v>
      </c>
      <c r="Q151" s="34">
        <v>18</v>
      </c>
      <c r="R151" s="31">
        <f>VLOOKUP(Q151,'Начисление очков'!$V$4:$W$68,2,FALSE)</f>
        <v>6</v>
      </c>
      <c r="S151" s="35"/>
      <c r="T151" s="28">
        <f>VLOOKUP(S151,'Начисление очков'!$Q$4:$R$68,2,FALSE)</f>
        <v>0</v>
      </c>
      <c r="U151" s="35"/>
      <c r="V151" s="28">
        <f>VLOOKUP(U151,'Начисление очков'!$Q$4:$R$68,2,FALSE)</f>
        <v>0</v>
      </c>
      <c r="W151" s="34">
        <v>32</v>
      </c>
      <c r="X151" s="31">
        <f>VLOOKUP(W151,'Начисление очков'!$V$4:$W$68,2,FALSE)</f>
        <v>2</v>
      </c>
      <c r="Y151" s="35"/>
      <c r="Z151" s="28">
        <f>IF(Y151&gt;0,VLOOKUP(Y151,'Начисление очков'!$G$4:$H$68,2,FALSE),0)</f>
        <v>0</v>
      </c>
      <c r="AA151" s="56">
        <v>64</v>
      </c>
      <c r="AB151" s="57">
        <f>IF(AA151&gt;0,VLOOKUP(AA151,'Начисление очков'!$B$4:$C$68,2,FALSE),0)</f>
        <v>2</v>
      </c>
      <c r="AC151" s="35">
        <v>48</v>
      </c>
      <c r="AD151" s="28">
        <f>IF(AC151&gt;0,VLOOKUP(AC151,'Начисление очков'!$G$4:$H$68,2,FALSE),0)</f>
        <v>2</v>
      </c>
      <c r="AE151" s="34">
        <v>32</v>
      </c>
      <c r="AF151" s="31">
        <f>VLOOKUP(AE151,'Начисление очков'!$V$4:$W$68,2,FALSE)</f>
        <v>2</v>
      </c>
      <c r="AG151" s="6"/>
      <c r="AH151" s="6">
        <f>IF(AG151&gt;0,VLOOKUP(AG151,'Начисление очков'!$B$4:$C$68,2,FALSE),0)</f>
        <v>0</v>
      </c>
      <c r="AI151" s="46"/>
      <c r="AJ151" s="34">
        <f>IF(AI151&gt;0,VLOOKUP(AI151,'Начисление очков'!$B$4:$C$68,2,FALSE),0)</f>
        <v>0</v>
      </c>
      <c r="AK151" s="6"/>
      <c r="AL151" s="28">
        <f>VLOOKUP(AK151,'Начисление очков'!$V$4:$W$68,2,FALSE)</f>
        <v>0</v>
      </c>
      <c r="AM151" s="34"/>
      <c r="AN151" s="31">
        <f>IF(AM151&gt;0,VLOOKUP(AM151,'Начисление очков'!$G$4:$H$68,2,FALSE),0)</f>
        <v>0</v>
      </c>
      <c r="AO151" s="35"/>
      <c r="AP151" s="107">
        <f>VLOOKUP(AO151,'Начисление очков'!$L$4:$M$68,2,FALSE)</f>
        <v>0</v>
      </c>
      <c r="AQ151" s="34"/>
      <c r="AR151" s="31">
        <f>VLOOKUP(AQ151,'Начисление очков'!$G$4:$H$68,2,FALSE)</f>
        <v>0</v>
      </c>
      <c r="AS151" s="35"/>
      <c r="AT151" s="28">
        <f>VLOOKUP(AS151,'Начисление очков'!$L$4:$M$68,2,FALSE)</f>
        <v>0</v>
      </c>
      <c r="AU151" s="56"/>
      <c r="AV151" s="57">
        <f>VLOOKUP(AU151,'Начисление очков'!$Q$4:$R$68,2,FALSE)</f>
        <v>0</v>
      </c>
      <c r="AW151" s="35"/>
      <c r="AX151" s="28">
        <f>VLOOKUP(AW151,'Начисление очков'!$Q$4:$R$68,2,FALSE)</f>
        <v>0</v>
      </c>
      <c r="AY151" s="46"/>
      <c r="AZ151" s="31">
        <f>IF(AY151&gt;0,VLOOKUP(AY151,'Начисление очков'!$Q$4:$R$68,2,FALSE),0)</f>
        <v>0</v>
      </c>
      <c r="BA151" s="6"/>
      <c r="BB151" s="28">
        <f>VLOOKUP(BA151,'Начисление очков'!$L$4:$M$68,2,FALSE)</f>
        <v>0</v>
      </c>
      <c r="BC151" s="46"/>
      <c r="BD151" s="34">
        <f>IF(BC151&gt;0,VLOOKUP(BC151,'Начисление очков'!$B$4:$C$68,2,FALSE),0)</f>
        <v>0</v>
      </c>
      <c r="BE151" s="35"/>
      <c r="BF151" s="28">
        <f>IF(BE151&gt;0,VLOOKUP(BE151,'Начисление очков'!$G$4:$H$68,2,FALSE),0)</f>
        <v>0</v>
      </c>
      <c r="BG151" s="223"/>
      <c r="BH151" s="222">
        <f>IF(BG151&gt;0,VLOOKUP(BG151,'Начисление очков'!$L$4:$M$68,2,FALSE),0)</f>
        <v>0</v>
      </c>
      <c r="BI151" s="87">
        <v>14</v>
      </c>
      <c r="BJ151" s="88">
        <v>14</v>
      </c>
      <c r="BK151" s="88">
        <v>143</v>
      </c>
      <c r="BM151" s="24" t="e">
        <f>IF(#REF!=0,0,1)</f>
        <v>#REF!</v>
      </c>
    </row>
    <row r="152" spans="2:65" ht="15.9" customHeight="1" x14ac:dyDescent="0.3">
      <c r="B152" s="66" t="s">
        <v>145</v>
      </c>
      <c r="C152" s="67">
        <f>C151+1</f>
        <v>143</v>
      </c>
      <c r="D152" s="114">
        <f>IF(BK152=0," ",BK152-C152)</f>
        <v>1</v>
      </c>
      <c r="E152" s="65">
        <f>LARGE((N152,P152,R152,T152,V152,X152,Z152,AB152,AD152,AF152,AH152,AJ152,AL152,AN152,AP152,AR152,AT152,AV152,AX152,AZ152,BB152,BD152,BF152),1)+LARGE((N152,P152,R152,T152,V152,X152,Z152,AB152,AD152,AF152,AH152,AJ152,AL152,AN152,AP152,AR152,AT152,AV152,AX152,AZ152,BB152,BD152,BF152),2)+LARGE((N152,P152,R152,T152,V152,X152,Z152,AB152,AD152,AF152,AH152,AJ152,AL152,AN152,AP152,AR152,AT152,AV152,AX152,AZ152,BB152,BD152,BF152),3)+LARGE((N152,P152,R152,T152,V152,X152,Z152,AB152,AD152,AF152,AH152,AJ152,AL152,AN152,AP152,AR152,AT152,AV152,AX152,AZ152,BB152,BD152,BF152),4)+LARGE((N152,P152,R152,T152,V152,X152,Z152,AB152,AD152,AF152,AH152,AJ152,AL152,AN152,AP152,AR152,AT152,AV152,AX152,AZ152,BB152,BD152,BF152),5)+LARGE((N152,P152,R152,T152,V152,X152,Z152,AB152,AD152,AF152,AH152,AJ152,AL152,AN152,AP152,AR152,AT152,AV152,AX152,AZ152,BB152,BD152,BF152),6)+LARGE((N152,P152,R152,T152,V152,X152,Z152,AB152,AD152,AF152,AH152,AJ152,AL152,AN152,AP152,AR152,AT152,AV152,AX152,AZ152,BB152,BD152,BF152),7)+LARGE((N152,P152,R152,T152,V152,X152,Z152,AB152,AD152,AF152,AH152,AJ152,AL152,AN152,AP152,AR152,AT152,AV152,AX152,AZ152,BB152,BD152,BF152),8)</f>
        <v>13</v>
      </c>
      <c r="F152" s="74">
        <f>E152-BI152</f>
        <v>0</v>
      </c>
      <c r="G152" s="73" t="str">
        <f>IF(SUMIF(M152:BF152,"&lt;0")&lt;&gt;0,SUMIF(M152:BF152,"&lt;0")*(-1)," ")</f>
        <v xml:space="preserve"> </v>
      </c>
      <c r="H152" s="77">
        <f>N152+P152+R152+T152+V152+X152+Z152+AB152+AD152+AF152+AH152+AJ152+AL152+AN152+AP152+AR152+AT152+AV152+AX152+AZ152+BB152+BD152+BF152</f>
        <v>13</v>
      </c>
      <c r="I152" s="74">
        <f>H152-BJ152</f>
        <v>0</v>
      </c>
      <c r="J152" s="78">
        <f>IF(M152=0,0,1)+IF(O152=0,0,1)+IF(Q152=0,0,1)+IF(S152=0,0,1)+IF(U152=0,0,1)+IF(W152=0,0,1)+IF(Y152=0,0,1)+IF(AA152=0,0,1)+IF(AC152=0,0,1)+IF(AE152=0,0,1)+IF(AG152=0,0,1)+IF(AI152=0,0,1)+IF(AK152=0,0,1)+IF(AM152=0,0,1)+IF(AO152=0,0,1)+IF(AQ152=0,0,1)+IF(AU152=0,0,1)+IF(AS152=0,0,1)+IF(AU152=0,0,1)+IF(AW152=0,0,1)+IF(AY152=0,0,1)+IF(BA152=0,0,1)+IF(BC152=0,0,1)+IF(BE152=0,0,1)</f>
        <v>1</v>
      </c>
      <c r="K152" s="80">
        <f>IF(J152=0,"-",IF(J152&gt;8,E152/8,E152/J152))</f>
        <v>13</v>
      </c>
      <c r="L152" s="81">
        <f>IF(OR(H152=0,J152=0),"-",H152/J152)</f>
        <v>13</v>
      </c>
      <c r="M152" s="46"/>
      <c r="N152" s="31">
        <f>IF(M152&gt;0,VLOOKUP(M152,'Начисление очков'!$L$4:$M$68,2,FALSE),0)</f>
        <v>0</v>
      </c>
      <c r="O152" s="35"/>
      <c r="P152" s="28">
        <f>IF(O152&gt;0,VLOOKUP(O152,'Начисление очков'!$G$4:$H$68,2,FALSE),0)</f>
        <v>0</v>
      </c>
      <c r="Q152" s="34"/>
      <c r="R152" s="31">
        <f>VLOOKUP(Q152,'Начисление очков'!$V$4:$W$68,2,FALSE)</f>
        <v>0</v>
      </c>
      <c r="S152" s="35"/>
      <c r="T152" s="28">
        <f>VLOOKUP(S152,'Начисление очков'!$Q$4:$R$68,2,FALSE)</f>
        <v>0</v>
      </c>
      <c r="U152" s="35"/>
      <c r="V152" s="28">
        <f>VLOOKUP(U152,'Начисление очков'!$Q$4:$R$68,2,FALSE)</f>
        <v>0</v>
      </c>
      <c r="W152" s="34"/>
      <c r="X152" s="31">
        <f>VLOOKUP(W152,'Начисление очков'!$V$4:$W$68,2,FALSE)</f>
        <v>0</v>
      </c>
      <c r="Y152" s="35"/>
      <c r="Z152" s="28">
        <f>IF(Y152&gt;0,VLOOKUP(Y152,'Начисление очков'!$G$4:$H$68,2,FALSE),0)</f>
        <v>0</v>
      </c>
      <c r="AA152" s="56"/>
      <c r="AB152" s="57">
        <f>IF(AA152&gt;0,VLOOKUP(AA152,'Начисление очков'!$B$4:$C$68,2,FALSE),0)</f>
        <v>0</v>
      </c>
      <c r="AC152" s="35"/>
      <c r="AD152" s="28">
        <f>IF(AC152&gt;0,VLOOKUP(AC152,'Начисление очков'!$G$4:$H$68,2,FALSE),0)</f>
        <v>0</v>
      </c>
      <c r="AE152" s="34"/>
      <c r="AF152" s="31">
        <f>VLOOKUP(AE152,'Начисление очков'!$V$4:$W$68,2,FALSE)</f>
        <v>0</v>
      </c>
      <c r="AG152" s="6"/>
      <c r="AH152" s="6">
        <f>IF(AG152&gt;0,VLOOKUP(AG152,'Начисление очков'!$B$4:$C$68,2,FALSE),0)</f>
        <v>0</v>
      </c>
      <c r="AI152" s="46"/>
      <c r="AJ152" s="34">
        <f>IF(AI152&gt;0,VLOOKUP(AI152,'Начисление очков'!$B$4:$C$68,2,FALSE),0)</f>
        <v>0</v>
      </c>
      <c r="AK152" s="6"/>
      <c r="AL152" s="28">
        <f>VLOOKUP(AK152,'Начисление очков'!$V$4:$W$68,2,FALSE)</f>
        <v>0</v>
      </c>
      <c r="AM152" s="34"/>
      <c r="AN152" s="31">
        <f>IF(AM152&gt;0,VLOOKUP(AM152,'Начисление очков'!$G$4:$H$68,2,FALSE),0)</f>
        <v>0</v>
      </c>
      <c r="AO152" s="35"/>
      <c r="AP152" s="107">
        <f>VLOOKUP(AO152,'Начисление очков'!$L$4:$M$68,2,FALSE)</f>
        <v>0</v>
      </c>
      <c r="AQ152" s="34"/>
      <c r="AR152" s="31">
        <f>VLOOKUP(AQ152,'Начисление очков'!$G$4:$H$68,2,FALSE)</f>
        <v>0</v>
      </c>
      <c r="AS152" s="35"/>
      <c r="AT152" s="28">
        <f>VLOOKUP(AS152,'Начисление очков'!$L$4:$M$68,2,FALSE)</f>
        <v>0</v>
      </c>
      <c r="AU152" s="56"/>
      <c r="AV152" s="57">
        <f>VLOOKUP(AU152,'Начисление очков'!$Q$4:$R$68,2,FALSE)</f>
        <v>0</v>
      </c>
      <c r="AW152" s="35"/>
      <c r="AX152" s="28">
        <f>VLOOKUP(AW152,'Начисление очков'!$Q$4:$R$68,2,FALSE)</f>
        <v>0</v>
      </c>
      <c r="AY152" s="46"/>
      <c r="AZ152" s="31">
        <f>IF(AY152&gt;0,VLOOKUP(AY152,'Начисление очков'!$Q$4:$R$68,2,FALSE),0)</f>
        <v>0</v>
      </c>
      <c r="BA152" s="6"/>
      <c r="BB152" s="28">
        <f>VLOOKUP(BA152,'Начисление очков'!$L$4:$M$68,2,FALSE)</f>
        <v>0</v>
      </c>
      <c r="BC152" s="46">
        <v>42</v>
      </c>
      <c r="BD152" s="34">
        <f>IF(BC152&gt;0,VLOOKUP(BC152,'Начисление очков'!$B$4:$C$68,2,FALSE),0)</f>
        <v>13</v>
      </c>
      <c r="BE152" s="35"/>
      <c r="BF152" s="28">
        <f>IF(BE152&gt;0,VLOOKUP(BE152,'Начисление очков'!$G$4:$H$68,2,FALSE),0)</f>
        <v>0</v>
      </c>
      <c r="BG152" s="223"/>
      <c r="BH152" s="222">
        <f>IF(BG152&gt;0,VLOOKUP(BG152,'Начисление очков'!$L$4:$M$68,2,FALSE),0)</f>
        <v>0</v>
      </c>
      <c r="BI152" s="87">
        <v>13</v>
      </c>
      <c r="BJ152" s="88">
        <v>13</v>
      </c>
      <c r="BK152" s="88">
        <v>144</v>
      </c>
      <c r="BM152" s="24" t="e">
        <f>IF(#REF!=0,0,1)</f>
        <v>#REF!</v>
      </c>
    </row>
    <row r="153" spans="2:65" ht="15.9" customHeight="1" x14ac:dyDescent="0.3">
      <c r="B153" s="66" t="s">
        <v>151</v>
      </c>
      <c r="C153" s="67">
        <f>C152+1</f>
        <v>144</v>
      </c>
      <c r="D153" s="114">
        <f>IF(BK153=0," ",BK153-C153)</f>
        <v>1</v>
      </c>
      <c r="E153" s="65">
        <f>LARGE((N153,P153,R153,T153,V153,X153,Z153,AB153,AD153,AF153,AH153,AJ153,AL153,AN153,AP153,AR153,AT153,AV153,AX153,AZ153,BB153,BD153,BF153),1)+LARGE((N153,P153,R153,T153,V153,X153,Z153,AB153,AD153,AF153,AH153,AJ153,AL153,AN153,AP153,AR153,AT153,AV153,AX153,AZ153,BB153,BD153,BF153),2)+LARGE((N153,P153,R153,T153,V153,X153,Z153,AB153,AD153,AF153,AH153,AJ153,AL153,AN153,AP153,AR153,AT153,AV153,AX153,AZ153,BB153,BD153,BF153),3)+LARGE((N153,P153,R153,T153,V153,X153,Z153,AB153,AD153,AF153,AH153,AJ153,AL153,AN153,AP153,AR153,AT153,AV153,AX153,AZ153,BB153,BD153,BF153),4)+LARGE((N153,P153,R153,T153,V153,X153,Z153,AB153,AD153,AF153,AH153,AJ153,AL153,AN153,AP153,AR153,AT153,AV153,AX153,AZ153,BB153,BD153,BF153),5)+LARGE((N153,P153,R153,T153,V153,X153,Z153,AB153,AD153,AF153,AH153,AJ153,AL153,AN153,AP153,AR153,AT153,AV153,AX153,AZ153,BB153,BD153,BF153),6)+LARGE((N153,P153,R153,T153,V153,X153,Z153,AB153,AD153,AF153,AH153,AJ153,AL153,AN153,AP153,AR153,AT153,AV153,AX153,AZ153,BB153,BD153,BF153),7)+LARGE((N153,P153,R153,T153,V153,X153,Z153,AB153,AD153,AF153,AH153,AJ153,AL153,AN153,AP153,AR153,AT153,AV153,AX153,AZ153,BB153,BD153,BF153),8)</f>
        <v>13</v>
      </c>
      <c r="F153" s="74">
        <f>E153-BI153</f>
        <v>0</v>
      </c>
      <c r="G153" s="73" t="str">
        <f>IF(SUMIF(M153:BF153,"&lt;0")&lt;&gt;0,SUMIF(M153:BF153,"&lt;0")*(-1)," ")</f>
        <v xml:space="preserve"> </v>
      </c>
      <c r="H153" s="77">
        <f>N153+P153+R153+T153+V153+X153+Z153+AB153+AD153+AF153+AH153+AJ153+AL153+AN153+AP153+AR153+AT153+AV153+AX153+AZ153+BB153+BD153+BF153</f>
        <v>13</v>
      </c>
      <c r="I153" s="74">
        <f>H153-BJ153</f>
        <v>0</v>
      </c>
      <c r="J153" s="78">
        <f>IF(M153=0,0,1)+IF(O153=0,0,1)+IF(Q153=0,0,1)+IF(S153=0,0,1)+IF(U153=0,0,1)+IF(W153=0,0,1)+IF(Y153=0,0,1)+IF(AA153=0,0,1)+IF(AC153=0,0,1)+IF(AE153=0,0,1)+IF(AG153=0,0,1)+IF(AI153=0,0,1)+IF(AK153=0,0,1)+IF(AM153=0,0,1)+IF(AO153=0,0,1)+IF(AQ153=0,0,1)+IF(AU153=0,0,1)+IF(AS153=0,0,1)+IF(AU153=0,0,1)+IF(AW153=0,0,1)+IF(AY153=0,0,1)+IF(BA153=0,0,1)+IF(BC153=0,0,1)+IF(BE153=0,0,1)</f>
        <v>1</v>
      </c>
      <c r="K153" s="80">
        <f>IF(J153=0,"-",IF(J153&gt;8,E153/8,E153/J153))</f>
        <v>13</v>
      </c>
      <c r="L153" s="81">
        <f>IF(OR(H153=0,J153=0),"-",H153/J153)</f>
        <v>13</v>
      </c>
      <c r="M153" s="46"/>
      <c r="N153" s="31">
        <f>IF(M153&gt;0,VLOOKUP(M153,'Начисление очков'!$L$4:$M$68,2,FALSE),0)</f>
        <v>0</v>
      </c>
      <c r="O153" s="35"/>
      <c r="P153" s="28">
        <f>IF(O153&gt;0,VLOOKUP(O153,'Начисление очков'!$G$4:$H$68,2,FALSE),0)</f>
        <v>0</v>
      </c>
      <c r="Q153" s="34"/>
      <c r="R153" s="31">
        <f>VLOOKUP(Q153,'Начисление очков'!$V$4:$W$68,2,FALSE)</f>
        <v>0</v>
      </c>
      <c r="S153" s="35"/>
      <c r="T153" s="28">
        <f>VLOOKUP(S153,'Начисление очков'!$Q$4:$R$68,2,FALSE)</f>
        <v>0</v>
      </c>
      <c r="U153" s="35"/>
      <c r="V153" s="28">
        <f>VLOOKUP(U153,'Начисление очков'!$Q$4:$R$68,2,FALSE)</f>
        <v>0</v>
      </c>
      <c r="W153" s="34"/>
      <c r="X153" s="31">
        <f>VLOOKUP(W153,'Начисление очков'!$V$4:$W$68,2,FALSE)</f>
        <v>0</v>
      </c>
      <c r="Y153" s="35"/>
      <c r="Z153" s="28">
        <f>IF(Y153&gt;0,VLOOKUP(Y153,'Начисление очков'!$G$4:$H$68,2,FALSE),0)</f>
        <v>0</v>
      </c>
      <c r="AA153" s="56"/>
      <c r="AB153" s="57">
        <f>IF(AA153&gt;0,VLOOKUP(AA153,'Начисление очков'!$B$4:$C$68,2,FALSE),0)</f>
        <v>0</v>
      </c>
      <c r="AC153" s="35"/>
      <c r="AD153" s="28">
        <f>IF(AC153&gt;0,VLOOKUP(AC153,'Начисление очков'!$G$4:$H$68,2,FALSE),0)</f>
        <v>0</v>
      </c>
      <c r="AE153" s="34"/>
      <c r="AF153" s="31">
        <f>VLOOKUP(AE153,'Начисление очков'!$V$4:$W$68,2,FALSE)</f>
        <v>0</v>
      </c>
      <c r="AG153" s="6"/>
      <c r="AH153" s="6">
        <f>IF(AG153&gt;0,VLOOKUP(AG153,'Начисление очков'!$B$4:$C$68,2,FALSE),0)</f>
        <v>0</v>
      </c>
      <c r="AI153" s="46"/>
      <c r="AJ153" s="34">
        <f>IF(AI153&gt;0,VLOOKUP(AI153,'Начисление очков'!$B$4:$C$68,2,FALSE),0)</f>
        <v>0</v>
      </c>
      <c r="AK153" s="6"/>
      <c r="AL153" s="28">
        <f>VLOOKUP(AK153,'Начисление очков'!$V$4:$W$68,2,FALSE)</f>
        <v>0</v>
      </c>
      <c r="AM153" s="34"/>
      <c r="AN153" s="31">
        <f>IF(AM153&gt;0,VLOOKUP(AM153,'Начисление очков'!$G$4:$H$68,2,FALSE),0)</f>
        <v>0</v>
      </c>
      <c r="AO153" s="35"/>
      <c r="AP153" s="107">
        <f>VLOOKUP(AO153,'Начисление очков'!$L$4:$M$68,2,FALSE)</f>
        <v>0</v>
      </c>
      <c r="AQ153" s="34"/>
      <c r="AR153" s="31">
        <f>VLOOKUP(AQ153,'Начисление очков'!$G$4:$H$68,2,FALSE)</f>
        <v>0</v>
      </c>
      <c r="AS153" s="35"/>
      <c r="AT153" s="28">
        <f>VLOOKUP(AS153,'Начисление очков'!$L$4:$M$68,2,FALSE)</f>
        <v>0</v>
      </c>
      <c r="AU153" s="56"/>
      <c r="AV153" s="57">
        <f>VLOOKUP(AU153,'Начисление очков'!$Q$4:$R$68,2,FALSE)</f>
        <v>0</v>
      </c>
      <c r="AW153" s="35"/>
      <c r="AX153" s="28">
        <f>VLOOKUP(AW153,'Начисление очков'!$Q$4:$R$68,2,FALSE)</f>
        <v>0</v>
      </c>
      <c r="AY153" s="46">
        <v>18</v>
      </c>
      <c r="AZ153" s="31">
        <f>IF(AY153&gt;0,VLOOKUP(AY153,'Начисление очков'!$Q$4:$R$68,2,FALSE),0)</f>
        <v>13</v>
      </c>
      <c r="BA153" s="6"/>
      <c r="BB153" s="28">
        <f>VLOOKUP(BA153,'Начисление очков'!$L$4:$M$68,2,FALSE)</f>
        <v>0</v>
      </c>
      <c r="BC153" s="46"/>
      <c r="BD153" s="34">
        <f>IF(BC153&gt;0,VLOOKUP(BC153,'Начисление очков'!$B$4:$C$68,2,FALSE),0)</f>
        <v>0</v>
      </c>
      <c r="BE153" s="35"/>
      <c r="BF153" s="28">
        <f>IF(BE153&gt;0,VLOOKUP(BE153,'Начисление очков'!$G$4:$H$68,2,FALSE),0)</f>
        <v>0</v>
      </c>
      <c r="BG153" s="223"/>
      <c r="BH153" s="222">
        <f>IF(BG153&gt;0,VLOOKUP(BG153,'Начисление очков'!$L$4:$M$68,2,FALSE),0)</f>
        <v>0</v>
      </c>
      <c r="BI153" s="87">
        <v>13</v>
      </c>
      <c r="BJ153" s="88">
        <v>13</v>
      </c>
      <c r="BK153" s="88">
        <v>145</v>
      </c>
      <c r="BM153" s="24" t="e">
        <f>IF(#REF!=0,0,1)</f>
        <v>#REF!</v>
      </c>
    </row>
    <row r="154" spans="2:65" ht="15.9" customHeight="1" x14ac:dyDescent="0.3">
      <c r="B154" s="66" t="s">
        <v>128</v>
      </c>
      <c r="C154" s="67">
        <f>C153+1</f>
        <v>145</v>
      </c>
      <c r="D154" s="114">
        <f>IF(BK154=0," ",BK154-C154)</f>
        <v>2</v>
      </c>
      <c r="E154" s="65">
        <f>LARGE((N154,P154,R154,T154,V154,X154,Z154,AB154,AD154,AF154,AH154,AJ154,AL154,AN154,AP154,AR154,AT154,AV154,AX154,AZ154,BB154,BD154,BF154),1)+LARGE((N154,P154,R154,T154,V154,X154,Z154,AB154,AD154,AF154,AH154,AJ154,AL154,AN154,AP154,AR154,AT154,AV154,AX154,AZ154,BB154,BD154,BF154),2)+LARGE((N154,P154,R154,T154,V154,X154,Z154,AB154,AD154,AF154,AH154,AJ154,AL154,AN154,AP154,AR154,AT154,AV154,AX154,AZ154,BB154,BD154,BF154),3)+LARGE((N154,P154,R154,T154,V154,X154,Z154,AB154,AD154,AF154,AH154,AJ154,AL154,AN154,AP154,AR154,AT154,AV154,AX154,AZ154,BB154,BD154,BF154),4)+LARGE((N154,P154,R154,T154,V154,X154,Z154,AB154,AD154,AF154,AH154,AJ154,AL154,AN154,AP154,AR154,AT154,AV154,AX154,AZ154,BB154,BD154,BF154),5)+LARGE((N154,P154,R154,T154,V154,X154,Z154,AB154,AD154,AF154,AH154,AJ154,AL154,AN154,AP154,AR154,AT154,AV154,AX154,AZ154,BB154,BD154,BF154),6)+LARGE((N154,P154,R154,T154,V154,X154,Z154,AB154,AD154,AF154,AH154,AJ154,AL154,AN154,AP154,AR154,AT154,AV154,AX154,AZ154,BB154,BD154,BF154),7)+LARGE((N154,P154,R154,T154,V154,X154,Z154,AB154,AD154,AF154,AH154,AJ154,AL154,AN154,AP154,AR154,AT154,AV154,AX154,AZ154,BB154,BD154,BF154),8)</f>
        <v>13</v>
      </c>
      <c r="F154" s="74">
        <f>E154-BI154</f>
        <v>0</v>
      </c>
      <c r="G154" s="73" t="str">
        <f>IF(SUMIF(M154:BF154,"&lt;0")&lt;&gt;0,SUMIF(M154:BF154,"&lt;0")*(-1)," ")</f>
        <v xml:space="preserve"> </v>
      </c>
      <c r="H154" s="77">
        <f>N154+P154+R154+T154+V154+X154+Z154+AB154+AD154+AF154+AH154+AJ154+AL154+AN154+AP154+AR154+AT154+AV154+AX154+AZ154+BB154+BD154+BF154</f>
        <v>13</v>
      </c>
      <c r="I154" s="74">
        <f>H154-BJ154</f>
        <v>0</v>
      </c>
      <c r="J154" s="78">
        <f>IF(M154=0,0,1)+IF(O154=0,0,1)+IF(Q154=0,0,1)+IF(S154=0,0,1)+IF(U154=0,0,1)+IF(W154=0,0,1)+IF(Y154=0,0,1)+IF(AA154=0,0,1)+IF(AC154=0,0,1)+IF(AE154=0,0,1)+IF(AG154=0,0,1)+IF(AI154=0,0,1)+IF(AK154=0,0,1)+IF(AM154=0,0,1)+IF(AO154=0,0,1)+IF(AQ154=0,0,1)+IF(AU154=0,0,1)+IF(AS154=0,0,1)+IF(AU154=0,0,1)+IF(AW154=0,0,1)+IF(AY154=0,0,1)+IF(BA154=0,0,1)+IF(BC154=0,0,1)+IF(BE154=0,0,1)</f>
        <v>3</v>
      </c>
      <c r="K154" s="80">
        <f>IF(J154=0,"-",IF(J154&gt;8,E154/8,E154/J154))</f>
        <v>4.333333333333333</v>
      </c>
      <c r="L154" s="81">
        <f>IF(OR(H154=0,J154=0),"-",H154/J154)</f>
        <v>4.333333333333333</v>
      </c>
      <c r="M154" s="46"/>
      <c r="N154" s="31">
        <f>IF(M154&gt;0,VLOOKUP(M154,'Начисление очков'!$L$4:$M$68,2,FALSE),0)</f>
        <v>0</v>
      </c>
      <c r="O154" s="35"/>
      <c r="P154" s="28">
        <f>IF(O154&gt;0,VLOOKUP(O154,'Начисление очков'!$G$4:$H$68,2,FALSE),0)</f>
        <v>0</v>
      </c>
      <c r="Q154" s="34"/>
      <c r="R154" s="31">
        <f>VLOOKUP(Q154,'Начисление очков'!$V$4:$W$68,2,FALSE)</f>
        <v>0</v>
      </c>
      <c r="S154" s="35"/>
      <c r="T154" s="28">
        <f>VLOOKUP(S154,'Начисление очков'!$Q$4:$R$68,2,FALSE)</f>
        <v>0</v>
      </c>
      <c r="U154" s="35"/>
      <c r="V154" s="28">
        <f>VLOOKUP(U154,'Начисление очков'!$Q$4:$R$68,2,FALSE)</f>
        <v>0</v>
      </c>
      <c r="W154" s="34"/>
      <c r="X154" s="31">
        <f>VLOOKUP(W154,'Начисление очков'!$V$4:$W$68,2,FALSE)</f>
        <v>0</v>
      </c>
      <c r="Y154" s="35"/>
      <c r="Z154" s="28">
        <f>IF(Y154&gt;0,VLOOKUP(Y154,'Начисление очков'!$G$4:$H$68,2,FALSE),0)</f>
        <v>0</v>
      </c>
      <c r="AA154" s="56"/>
      <c r="AB154" s="57">
        <f>IF(AA154&gt;0,VLOOKUP(AA154,'Начисление очков'!$B$4:$C$68,2,FALSE),0)</f>
        <v>0</v>
      </c>
      <c r="AC154" s="35"/>
      <c r="AD154" s="28">
        <f>IF(AC154&gt;0,VLOOKUP(AC154,'Начисление очков'!$G$4:$H$68,2,FALSE),0)</f>
        <v>0</v>
      </c>
      <c r="AE154" s="34"/>
      <c r="AF154" s="31">
        <f>VLOOKUP(AE154,'Начисление очков'!$V$4:$W$68,2,FALSE)</f>
        <v>0</v>
      </c>
      <c r="AG154" s="6"/>
      <c r="AH154" s="6">
        <f>IF(AG154&gt;0,VLOOKUP(AG154,'Начисление очков'!$B$4:$C$68,2,FALSE),0)</f>
        <v>0</v>
      </c>
      <c r="AI154" s="46">
        <v>64</v>
      </c>
      <c r="AJ154" s="34">
        <f>IF(AI154&gt;0,VLOOKUP(AI154,'Начисление очков'!$B$4:$C$68,2,FALSE),0)</f>
        <v>2</v>
      </c>
      <c r="AK154" s="6"/>
      <c r="AL154" s="28">
        <f>VLOOKUP(AK154,'Начисление очков'!$V$4:$W$68,2,FALSE)</f>
        <v>0</v>
      </c>
      <c r="AM154" s="34"/>
      <c r="AN154" s="31">
        <f>IF(AM154&gt;0,VLOOKUP(AM154,'Начисление очков'!$G$4:$H$68,2,FALSE),0)</f>
        <v>0</v>
      </c>
      <c r="AO154" s="35"/>
      <c r="AP154" s="107">
        <f>VLOOKUP(AO154,'Начисление очков'!$L$4:$M$68,2,FALSE)</f>
        <v>0</v>
      </c>
      <c r="AQ154" s="34"/>
      <c r="AR154" s="31">
        <f>VLOOKUP(AQ154,'Начисление очков'!$G$4:$H$68,2,FALSE)</f>
        <v>0</v>
      </c>
      <c r="AS154" s="35">
        <v>64</v>
      </c>
      <c r="AT154" s="28">
        <f>VLOOKUP(AS154,'Начисление очков'!$L$4:$M$68,2,FALSE)</f>
        <v>1</v>
      </c>
      <c r="AU154" s="56"/>
      <c r="AV154" s="57">
        <f>VLOOKUP(AU154,'Начисление очков'!$Q$4:$R$68,2,FALSE)</f>
        <v>0</v>
      </c>
      <c r="AW154" s="35"/>
      <c r="AX154" s="28">
        <f>VLOOKUP(AW154,'Начисление очков'!$Q$4:$R$68,2,FALSE)</f>
        <v>0</v>
      </c>
      <c r="AY154" s="46"/>
      <c r="AZ154" s="31">
        <f>IF(AY154&gt;0,VLOOKUP(AY154,'Начисление очков'!$Q$4:$R$68,2,FALSE),0)</f>
        <v>0</v>
      </c>
      <c r="BA154" s="6"/>
      <c r="BB154" s="28">
        <f>VLOOKUP(BA154,'Начисление очков'!$L$4:$M$68,2,FALSE)</f>
        <v>0</v>
      </c>
      <c r="BC154" s="46">
        <v>48</v>
      </c>
      <c r="BD154" s="34">
        <f>IF(BC154&gt;0,VLOOKUP(BC154,'Начисление очков'!$B$4:$C$68,2,FALSE),0)</f>
        <v>10</v>
      </c>
      <c r="BE154" s="35"/>
      <c r="BF154" s="28">
        <f>IF(BE154&gt;0,VLOOKUP(BE154,'Начисление очков'!$G$4:$H$68,2,FALSE),0)</f>
        <v>0</v>
      </c>
      <c r="BG154" s="223"/>
      <c r="BH154" s="222">
        <f>IF(BG154&gt;0,VLOOKUP(BG154,'Начисление очков'!$L$4:$M$68,2,FALSE),0)</f>
        <v>0</v>
      </c>
      <c r="BI154" s="87">
        <v>13</v>
      </c>
      <c r="BJ154" s="88">
        <v>13</v>
      </c>
      <c r="BK154" s="88">
        <v>147</v>
      </c>
      <c r="BM154" s="24" t="e">
        <f>IF(#REF!=0,0,1)</f>
        <v>#REF!</v>
      </c>
    </row>
    <row r="155" spans="2:65" ht="15.9" customHeight="1" x14ac:dyDescent="0.3">
      <c r="B155" s="66" t="s">
        <v>94</v>
      </c>
      <c r="C155" s="67">
        <f>C154+1</f>
        <v>146</v>
      </c>
      <c r="D155" s="114">
        <f>IF(BK155=0," ",BK155-C155)</f>
        <v>2</v>
      </c>
      <c r="E155" s="65">
        <f>LARGE((N155,P155,R155,T155,V155,X155,Z155,AB155,AD155,AF155,AH155,AJ155,AL155,AN155,AP155,AR155,AT155,AV155,AX155,AZ155,BB155,BD155,BF155),1)+LARGE((N155,P155,R155,T155,V155,X155,Z155,AB155,AD155,AF155,AH155,AJ155,AL155,AN155,AP155,AR155,AT155,AV155,AX155,AZ155,BB155,BD155,BF155),2)+LARGE((N155,P155,R155,T155,V155,X155,Z155,AB155,AD155,AF155,AH155,AJ155,AL155,AN155,AP155,AR155,AT155,AV155,AX155,AZ155,BB155,BD155,BF155),3)+LARGE((N155,P155,R155,T155,V155,X155,Z155,AB155,AD155,AF155,AH155,AJ155,AL155,AN155,AP155,AR155,AT155,AV155,AX155,AZ155,BB155,BD155,BF155),4)+LARGE((N155,P155,R155,T155,V155,X155,Z155,AB155,AD155,AF155,AH155,AJ155,AL155,AN155,AP155,AR155,AT155,AV155,AX155,AZ155,BB155,BD155,BF155),5)+LARGE((N155,P155,R155,T155,V155,X155,Z155,AB155,AD155,AF155,AH155,AJ155,AL155,AN155,AP155,AR155,AT155,AV155,AX155,AZ155,BB155,BD155,BF155),6)+LARGE((N155,P155,R155,T155,V155,X155,Z155,AB155,AD155,AF155,AH155,AJ155,AL155,AN155,AP155,AR155,AT155,AV155,AX155,AZ155,BB155,BD155,BF155),7)+LARGE((N155,P155,R155,T155,V155,X155,Z155,AB155,AD155,AF155,AH155,AJ155,AL155,AN155,AP155,AR155,AT155,AV155,AX155,AZ155,BB155,BD155,BF155),8)</f>
        <v>13</v>
      </c>
      <c r="F155" s="74">
        <f>E155-BI155</f>
        <v>0</v>
      </c>
      <c r="G155" s="73" t="str">
        <f>IF(SUMIF(M155:BF155,"&lt;0")&lt;&gt;0,SUMIF(M155:BF155,"&lt;0")*(-1)," ")</f>
        <v xml:space="preserve"> </v>
      </c>
      <c r="H155" s="77">
        <f>N155+P155+R155+T155+V155+X155+Z155+AB155+AD155+AF155+AH155+AJ155+AL155+AN155+AP155+AR155+AT155+AV155+AX155+AZ155+BB155+BD155+BF155</f>
        <v>13</v>
      </c>
      <c r="I155" s="74">
        <f>H155-BJ155</f>
        <v>0</v>
      </c>
      <c r="J155" s="78">
        <f>IF(M155=0,0,1)+IF(O155=0,0,1)+IF(Q155=0,0,1)+IF(S155=0,0,1)+IF(U155=0,0,1)+IF(W155=0,0,1)+IF(Y155=0,0,1)+IF(AA155=0,0,1)+IF(AC155=0,0,1)+IF(AE155=0,0,1)+IF(AG155=0,0,1)+IF(AI155=0,0,1)+IF(AK155=0,0,1)+IF(AM155=0,0,1)+IF(AO155=0,0,1)+IF(AQ155=0,0,1)+IF(AU155=0,0,1)+IF(AS155=0,0,1)+IF(AU155=0,0,1)+IF(AW155=0,0,1)+IF(AY155=0,0,1)+IF(BA155=0,0,1)+IF(BC155=0,0,1)+IF(BE155=0,0,1)</f>
        <v>3</v>
      </c>
      <c r="K155" s="80">
        <f>IF(J155=0,"-",IF(J155&gt;8,E155/8,E155/J155))</f>
        <v>4.333333333333333</v>
      </c>
      <c r="L155" s="81">
        <f>IF(OR(H155=0,J155=0),"-",H155/J155)</f>
        <v>4.333333333333333</v>
      </c>
      <c r="M155" s="46"/>
      <c r="N155" s="31">
        <f>IF(M155&gt;0,VLOOKUP(M155,'Начисление очков'!$L$4:$M$68,2,FALSE),0)</f>
        <v>0</v>
      </c>
      <c r="O155" s="35"/>
      <c r="P155" s="28">
        <f>IF(O155&gt;0,VLOOKUP(O155,'Начисление очков'!$G$4:$H$68,2,FALSE),0)</f>
        <v>0</v>
      </c>
      <c r="Q155" s="34"/>
      <c r="R155" s="31">
        <f>VLOOKUP(Q155,'Начисление очков'!$V$4:$W$68,2,FALSE)</f>
        <v>0</v>
      </c>
      <c r="S155" s="35"/>
      <c r="T155" s="28">
        <f>VLOOKUP(S155,'Начисление очков'!$Q$4:$R$68,2,FALSE)</f>
        <v>0</v>
      </c>
      <c r="U155" s="35"/>
      <c r="V155" s="28">
        <f>VLOOKUP(U155,'Начисление очков'!$Q$4:$R$68,2,FALSE)</f>
        <v>0</v>
      </c>
      <c r="W155" s="34"/>
      <c r="X155" s="31">
        <f>VLOOKUP(W155,'Начисление очков'!$V$4:$W$68,2,FALSE)</f>
        <v>0</v>
      </c>
      <c r="Y155" s="35"/>
      <c r="Z155" s="28">
        <f>IF(Y155&gt;0,VLOOKUP(Y155,'Начисление очков'!$G$4:$H$68,2,FALSE),0)</f>
        <v>0</v>
      </c>
      <c r="AA155" s="56"/>
      <c r="AB155" s="57">
        <f>IF(AA155&gt;0,VLOOKUP(AA155,'Начисление очков'!$B$4:$C$68,2,FALSE),0)</f>
        <v>0</v>
      </c>
      <c r="AC155" s="35"/>
      <c r="AD155" s="28">
        <f>IF(AC155&gt;0,VLOOKUP(AC155,'Начисление очков'!$G$4:$H$68,2,FALSE),0)</f>
        <v>0</v>
      </c>
      <c r="AE155" s="34"/>
      <c r="AF155" s="31">
        <f>VLOOKUP(AE155,'Начисление очков'!$V$4:$W$68,2,FALSE)</f>
        <v>0</v>
      </c>
      <c r="AG155" s="6"/>
      <c r="AH155" s="6">
        <f>IF(AG155&gt;0,VLOOKUP(AG155,'Начисление очков'!$B$4:$C$68,2,FALSE),0)</f>
        <v>0</v>
      </c>
      <c r="AI155" s="46">
        <v>64</v>
      </c>
      <c r="AJ155" s="34">
        <f>IF(AI155&gt;0,VLOOKUP(AI155,'Начисление очков'!$B$4:$C$68,2,FALSE),0)</f>
        <v>2</v>
      </c>
      <c r="AK155" s="6"/>
      <c r="AL155" s="28">
        <f>VLOOKUP(AK155,'Начисление очков'!$V$4:$W$68,2,FALSE)</f>
        <v>0</v>
      </c>
      <c r="AM155" s="34"/>
      <c r="AN155" s="31">
        <f>IF(AM155&gt;0,VLOOKUP(AM155,'Начисление очков'!$G$4:$H$68,2,FALSE),0)</f>
        <v>0</v>
      </c>
      <c r="AO155" s="35"/>
      <c r="AP155" s="107">
        <f>VLOOKUP(AO155,'Начисление очков'!$L$4:$M$68,2,FALSE)</f>
        <v>0</v>
      </c>
      <c r="AQ155" s="34"/>
      <c r="AR155" s="31">
        <f>VLOOKUP(AQ155,'Начисление очков'!$G$4:$H$68,2,FALSE)</f>
        <v>0</v>
      </c>
      <c r="AS155" s="35"/>
      <c r="AT155" s="28">
        <f>VLOOKUP(AS155,'Начисление очков'!$L$4:$M$68,2,FALSE)</f>
        <v>0</v>
      </c>
      <c r="AU155" s="56"/>
      <c r="AV155" s="57">
        <f>VLOOKUP(AU155,'Начисление очков'!$Q$4:$R$68,2,FALSE)</f>
        <v>0</v>
      </c>
      <c r="AW155" s="35"/>
      <c r="AX155" s="28">
        <f>VLOOKUP(AW155,'Начисление очков'!$Q$4:$R$68,2,FALSE)</f>
        <v>0</v>
      </c>
      <c r="AY155" s="46">
        <v>60</v>
      </c>
      <c r="AZ155" s="31">
        <f>IF(AY155&gt;0,VLOOKUP(AY155,'Начисление очков'!$Q$4:$R$68,2,FALSE),0)</f>
        <v>1</v>
      </c>
      <c r="BA155" s="6">
        <v>32</v>
      </c>
      <c r="BB155" s="28">
        <f>VLOOKUP(BA155,'Начисление очков'!$L$4:$M$68,2,FALSE)</f>
        <v>10</v>
      </c>
      <c r="BC155" s="46"/>
      <c r="BD155" s="34">
        <f>IF(BC155&gt;0,VLOOKUP(BC155,'Начисление очков'!$B$4:$C$68,2,FALSE),0)</f>
        <v>0</v>
      </c>
      <c r="BE155" s="35"/>
      <c r="BF155" s="28">
        <f>IF(BE155&gt;0,VLOOKUP(BE155,'Начисление очков'!$G$4:$H$68,2,FALSE),0)</f>
        <v>0</v>
      </c>
      <c r="BG155" s="223"/>
      <c r="BH155" s="222">
        <f>IF(BG155&gt;0,VLOOKUP(BG155,'Начисление очков'!$L$4:$M$68,2,FALSE),0)</f>
        <v>0</v>
      </c>
      <c r="BI155" s="87">
        <v>13</v>
      </c>
      <c r="BJ155" s="88">
        <v>13</v>
      </c>
      <c r="BK155" s="88">
        <v>148</v>
      </c>
      <c r="BM155" s="24" t="e">
        <f>IF(#REF!=0,0,1)</f>
        <v>#REF!</v>
      </c>
    </row>
    <row r="156" spans="2:65" ht="15.9" customHeight="1" x14ac:dyDescent="0.3">
      <c r="B156" s="66" t="s">
        <v>93</v>
      </c>
      <c r="C156" s="67">
        <f>C155+1</f>
        <v>147</v>
      </c>
      <c r="D156" s="114">
        <f>IF(BK156=0," ",BK156-C156)</f>
        <v>-23</v>
      </c>
      <c r="E156" s="65">
        <f>LARGE((N156,P156,R156,T156,V156,X156,Z156,AB156,AD156,AF156,AH156,AJ156,AL156,AN156,AP156,AR156,AT156,AV156,AX156,AZ156,BB156,BD156,BF156),1)+LARGE((N156,P156,R156,T156,V156,X156,Z156,AB156,AD156,AF156,AH156,AJ156,AL156,AN156,AP156,AR156,AT156,AV156,AX156,AZ156,BB156,BD156,BF156),2)+LARGE((N156,P156,R156,T156,V156,X156,Z156,AB156,AD156,AF156,AH156,AJ156,AL156,AN156,AP156,AR156,AT156,AV156,AX156,AZ156,BB156,BD156,BF156),3)+LARGE((N156,P156,R156,T156,V156,X156,Z156,AB156,AD156,AF156,AH156,AJ156,AL156,AN156,AP156,AR156,AT156,AV156,AX156,AZ156,BB156,BD156,BF156),4)+LARGE((N156,P156,R156,T156,V156,X156,Z156,AB156,AD156,AF156,AH156,AJ156,AL156,AN156,AP156,AR156,AT156,AV156,AX156,AZ156,BB156,BD156,BF156),5)+LARGE((N156,P156,R156,T156,V156,X156,Z156,AB156,AD156,AF156,AH156,AJ156,AL156,AN156,AP156,AR156,AT156,AV156,AX156,AZ156,BB156,BD156,BF156),6)+LARGE((N156,P156,R156,T156,V156,X156,Z156,AB156,AD156,AF156,AH156,AJ156,AL156,AN156,AP156,AR156,AT156,AV156,AX156,AZ156,BB156,BD156,BF156),7)+LARGE((N156,P156,R156,T156,V156,X156,Z156,AB156,AD156,AF156,AH156,AJ156,AL156,AN156,AP156,AR156,AT156,AV156,AX156,AZ156,BB156,BD156,BF156),8)</f>
        <v>12</v>
      </c>
      <c r="F156" s="74">
        <f>E156-BI156</f>
        <v>-12</v>
      </c>
      <c r="G156" s="73" t="str">
        <f>IF(SUMIF(M156:BF156,"&lt;0")&lt;&gt;0,SUMIF(M156:BF156,"&lt;0")*(-1)," ")</f>
        <v xml:space="preserve"> </v>
      </c>
      <c r="H156" s="77">
        <f>N156+P156+R156+T156+V156+X156+Z156+AB156+AD156+AF156+AH156+AJ156+AL156+AN156+AP156+AR156+AT156+AV156+AX156+AZ156+BB156+BD156+BF156</f>
        <v>12</v>
      </c>
      <c r="I156" s="74">
        <f>H156-BJ156</f>
        <v>-12</v>
      </c>
      <c r="J156" s="78">
        <f>IF(M156=0,0,1)+IF(O156=0,0,1)+IF(Q156=0,0,1)+IF(S156=0,0,1)+IF(U156=0,0,1)+IF(W156=0,0,1)+IF(Y156=0,0,1)+IF(AA156=0,0,1)+IF(AC156=0,0,1)+IF(AE156=0,0,1)+IF(AG156=0,0,1)+IF(AI156=0,0,1)+IF(AK156=0,0,1)+IF(AM156=0,0,1)+IF(AO156=0,0,1)+IF(AQ156=0,0,1)+IF(AU156=0,0,1)+IF(AS156=0,0,1)+IF(AU156=0,0,1)+IF(AW156=0,0,1)+IF(AY156=0,0,1)+IF(BA156=0,0,1)+IF(BC156=0,0,1)+IF(BE156=0,0,1)</f>
        <v>1</v>
      </c>
      <c r="K156" s="80">
        <f>IF(J156=0,"-",IF(J156&gt;8,E156/8,E156/J156))</f>
        <v>12</v>
      </c>
      <c r="L156" s="81">
        <f>IF(OR(H156=0,J156=0),"-",H156/J156)</f>
        <v>12</v>
      </c>
      <c r="M156" s="46"/>
      <c r="N156" s="31">
        <f>IF(M156&gt;0,VLOOKUP(M156,'Начисление очков'!$L$4:$M$68,2,FALSE),0)</f>
        <v>0</v>
      </c>
      <c r="O156" s="35"/>
      <c r="P156" s="28">
        <f>IF(O156&gt;0,VLOOKUP(O156,'Начисление очков'!$G$4:$H$68,2,FALSE),0)</f>
        <v>0</v>
      </c>
      <c r="Q156" s="34"/>
      <c r="R156" s="31">
        <f>VLOOKUP(Q156,'Начисление очков'!$V$4:$W$68,2,FALSE)</f>
        <v>0</v>
      </c>
      <c r="S156" s="35"/>
      <c r="T156" s="28">
        <f>VLOOKUP(S156,'Начисление очков'!$Q$4:$R$68,2,FALSE)</f>
        <v>0</v>
      </c>
      <c r="U156" s="35"/>
      <c r="V156" s="28">
        <f>VLOOKUP(U156,'Начисление очков'!$Q$4:$R$68,2,FALSE)</f>
        <v>0</v>
      </c>
      <c r="W156" s="34"/>
      <c r="X156" s="31">
        <f>VLOOKUP(W156,'Начисление очков'!$V$4:$W$68,2,FALSE)</f>
        <v>0</v>
      </c>
      <c r="Y156" s="35"/>
      <c r="Z156" s="28">
        <f>IF(Y156&gt;0,VLOOKUP(Y156,'Начисление очков'!$G$4:$H$68,2,FALSE),0)</f>
        <v>0</v>
      </c>
      <c r="AA156" s="56"/>
      <c r="AB156" s="57">
        <f>IF(AA156&gt;0,VLOOKUP(AA156,'Начисление очков'!$B$4:$C$68,2,FALSE),0)</f>
        <v>0</v>
      </c>
      <c r="AC156" s="35"/>
      <c r="AD156" s="28">
        <f>IF(AC156&gt;0,VLOOKUP(AC156,'Начисление очков'!$G$4:$H$68,2,FALSE),0)</f>
        <v>0</v>
      </c>
      <c r="AE156" s="34"/>
      <c r="AF156" s="31">
        <f>VLOOKUP(AE156,'Начисление очков'!$V$4:$W$68,2,FALSE)</f>
        <v>0</v>
      </c>
      <c r="AG156" s="6"/>
      <c r="AH156" s="6">
        <f>IF(AG156&gt;0,VLOOKUP(AG156,'Начисление очков'!$B$4:$C$68,2,FALSE),0)</f>
        <v>0</v>
      </c>
      <c r="AI156" s="46"/>
      <c r="AJ156" s="34">
        <f>IF(AI156&gt;0,VLOOKUP(AI156,'Начисление очков'!$B$4:$C$68,2,FALSE),0)</f>
        <v>0</v>
      </c>
      <c r="AK156" s="6"/>
      <c r="AL156" s="28">
        <f>VLOOKUP(AK156,'Начисление очков'!$V$4:$W$68,2,FALSE)</f>
        <v>0</v>
      </c>
      <c r="AM156" s="34"/>
      <c r="AN156" s="31">
        <f>IF(AM156&gt;0,VLOOKUP(AM156,'Начисление очков'!$G$4:$H$68,2,FALSE),0)</f>
        <v>0</v>
      </c>
      <c r="AO156" s="35"/>
      <c r="AP156" s="107">
        <f>VLOOKUP(AO156,'Начисление очков'!$L$4:$M$68,2,FALSE)</f>
        <v>0</v>
      </c>
      <c r="AQ156" s="34"/>
      <c r="AR156" s="31">
        <f>VLOOKUP(AQ156,'Начисление очков'!$G$4:$H$68,2,FALSE)</f>
        <v>0</v>
      </c>
      <c r="AS156" s="35"/>
      <c r="AT156" s="28">
        <f>VLOOKUP(AS156,'Начисление очков'!$L$4:$M$68,2,FALSE)</f>
        <v>0</v>
      </c>
      <c r="AU156" s="56"/>
      <c r="AV156" s="57">
        <f>VLOOKUP(AU156,'Начисление очков'!$Q$4:$R$68,2,FALSE)</f>
        <v>0</v>
      </c>
      <c r="AW156" s="35"/>
      <c r="AX156" s="28">
        <f>VLOOKUP(AW156,'Начисление очков'!$Q$4:$R$68,2,FALSE)</f>
        <v>0</v>
      </c>
      <c r="AY156" s="46"/>
      <c r="AZ156" s="31">
        <f>IF(AY156&gt;0,VLOOKUP(AY156,'Начисление очков'!$Q$4:$R$68,2,FALSE),0)</f>
        <v>0</v>
      </c>
      <c r="BA156" s="6"/>
      <c r="BB156" s="28">
        <f>VLOOKUP(BA156,'Начисление очков'!$L$4:$M$68,2,FALSE)</f>
        <v>0</v>
      </c>
      <c r="BC156" s="46">
        <v>44</v>
      </c>
      <c r="BD156" s="34">
        <f>IF(BC156&gt;0,VLOOKUP(BC156,'Начисление очков'!$B$4:$C$68,2,FALSE),0)</f>
        <v>12</v>
      </c>
      <c r="BE156" s="35"/>
      <c r="BF156" s="28">
        <f>IF(BE156&gt;0,VLOOKUP(BE156,'Начисление очков'!$G$4:$H$68,2,FALSE),0)</f>
        <v>0</v>
      </c>
      <c r="BG156" s="223">
        <v>24</v>
      </c>
      <c r="BH156" s="222">
        <f>IF(BG156&gt;0,VLOOKUP(BG156,'Начисление очков'!$L$4:$M$68,2,FALSE),0)</f>
        <v>12</v>
      </c>
      <c r="BI156" s="87">
        <v>24</v>
      </c>
      <c r="BJ156" s="88">
        <v>24</v>
      </c>
      <c r="BK156" s="88">
        <v>124</v>
      </c>
      <c r="BM156" s="24" t="e">
        <f>IF(#REF!=0,0,1)</f>
        <v>#REF!</v>
      </c>
    </row>
    <row r="157" spans="2:65" ht="15.9" customHeight="1" x14ac:dyDescent="0.3">
      <c r="B157" s="66" t="s">
        <v>238</v>
      </c>
      <c r="C157" s="67">
        <f>C156+1</f>
        <v>148</v>
      </c>
      <c r="D157" s="114">
        <f>IF(BK157=0," ",BK157-C157)</f>
        <v>1</v>
      </c>
      <c r="E157" s="65">
        <f>LARGE((N157,P157,R157,T157,V157,X157,Z157,AB157,AD157,AF157,AH157,AJ157,AL157,AN157,AP157,AR157,AT157,AV157,AX157,AZ157,BB157,BD157,BF157),1)+LARGE((N157,P157,R157,T157,V157,X157,Z157,AB157,AD157,AF157,AH157,AJ157,AL157,AN157,AP157,AR157,AT157,AV157,AX157,AZ157,BB157,BD157,BF157),2)+LARGE((N157,P157,R157,T157,V157,X157,Z157,AB157,AD157,AF157,AH157,AJ157,AL157,AN157,AP157,AR157,AT157,AV157,AX157,AZ157,BB157,BD157,BF157),3)+LARGE((N157,P157,R157,T157,V157,X157,Z157,AB157,AD157,AF157,AH157,AJ157,AL157,AN157,AP157,AR157,AT157,AV157,AX157,AZ157,BB157,BD157,BF157),4)+LARGE((N157,P157,R157,T157,V157,X157,Z157,AB157,AD157,AF157,AH157,AJ157,AL157,AN157,AP157,AR157,AT157,AV157,AX157,AZ157,BB157,BD157,BF157),5)+LARGE((N157,P157,R157,T157,V157,X157,Z157,AB157,AD157,AF157,AH157,AJ157,AL157,AN157,AP157,AR157,AT157,AV157,AX157,AZ157,BB157,BD157,BF157),6)+LARGE((N157,P157,R157,T157,V157,X157,Z157,AB157,AD157,AF157,AH157,AJ157,AL157,AN157,AP157,AR157,AT157,AV157,AX157,AZ157,BB157,BD157,BF157),7)+LARGE((N157,P157,R157,T157,V157,X157,Z157,AB157,AD157,AF157,AH157,AJ157,AL157,AN157,AP157,AR157,AT157,AV157,AX157,AZ157,BB157,BD157,BF157),8)</f>
        <v>12</v>
      </c>
      <c r="F157" s="74">
        <f>E157-BI157</f>
        <v>0</v>
      </c>
      <c r="G157" s="73" t="str">
        <f>IF(SUMIF(M157:BF157,"&lt;0")&lt;&gt;0,SUMIF(M157:BF157,"&lt;0")*(-1)," ")</f>
        <v xml:space="preserve"> </v>
      </c>
      <c r="H157" s="77">
        <f>N157+P157+R157+T157+V157+X157+Z157+AB157+AD157+AF157+AH157+AJ157+AL157+AN157+AP157+AR157+AT157+AV157+AX157+AZ157+BB157+BD157+BF157</f>
        <v>12</v>
      </c>
      <c r="I157" s="74">
        <f>H157-BJ157</f>
        <v>0</v>
      </c>
      <c r="J157" s="78">
        <f>IF(M157=0,0,1)+IF(O157=0,0,1)+IF(Q157=0,0,1)+IF(S157=0,0,1)+IF(U157=0,0,1)+IF(W157=0,0,1)+IF(Y157=0,0,1)+IF(AA157=0,0,1)+IF(AC157=0,0,1)+IF(AE157=0,0,1)+IF(AG157=0,0,1)+IF(AI157=0,0,1)+IF(AK157=0,0,1)+IF(AM157=0,0,1)+IF(AO157=0,0,1)+IF(AQ157=0,0,1)+IF(AU157=0,0,1)+IF(AS157=0,0,1)+IF(AU157=0,0,1)+IF(AW157=0,0,1)+IF(AY157=0,0,1)+IF(BA157=0,0,1)+IF(BC157=0,0,1)+IF(BE157=0,0,1)</f>
        <v>1</v>
      </c>
      <c r="K157" s="80">
        <f>IF(J157=0,"-",IF(J157&gt;8,E157/8,E157/J157))</f>
        <v>12</v>
      </c>
      <c r="L157" s="81">
        <f>IF(OR(H157=0,J157=0),"-",H157/J157)</f>
        <v>12</v>
      </c>
      <c r="M157" s="46"/>
      <c r="N157" s="31">
        <f>IF(M157&gt;0,VLOOKUP(M157,'Начисление очков'!$L$4:$M$68,2,FALSE),0)</f>
        <v>0</v>
      </c>
      <c r="O157" s="35"/>
      <c r="P157" s="28">
        <f>IF(O157&gt;0,VLOOKUP(O157,'Начисление очков'!$G$4:$H$68,2,FALSE),0)</f>
        <v>0</v>
      </c>
      <c r="Q157" s="34"/>
      <c r="R157" s="31">
        <f>VLOOKUP(Q157,'Начисление очков'!$V$4:$W$68,2,FALSE)</f>
        <v>0</v>
      </c>
      <c r="S157" s="35"/>
      <c r="T157" s="28">
        <f>VLOOKUP(S157,'Начисление очков'!$Q$4:$R$68,2,FALSE)</f>
        <v>0</v>
      </c>
      <c r="U157" s="35"/>
      <c r="V157" s="28">
        <f>VLOOKUP(U157,'Начисление очков'!$Q$4:$R$68,2,FALSE)</f>
        <v>0</v>
      </c>
      <c r="W157" s="34"/>
      <c r="X157" s="31">
        <f>VLOOKUP(W157,'Начисление очков'!$V$4:$W$68,2,FALSE)</f>
        <v>0</v>
      </c>
      <c r="Y157" s="35"/>
      <c r="Z157" s="28">
        <f>IF(Y157&gt;0,VLOOKUP(Y157,'Начисление очков'!$G$4:$H$68,2,FALSE),0)</f>
        <v>0</v>
      </c>
      <c r="AA157" s="56"/>
      <c r="AB157" s="57">
        <f>IF(AA157&gt;0,VLOOKUP(AA157,'Начисление очков'!$B$4:$C$68,2,FALSE),0)</f>
        <v>0</v>
      </c>
      <c r="AC157" s="35"/>
      <c r="AD157" s="28">
        <f>IF(AC157&gt;0,VLOOKUP(AC157,'Начисление очков'!$G$4:$H$68,2,FALSE),0)</f>
        <v>0</v>
      </c>
      <c r="AE157" s="34"/>
      <c r="AF157" s="31">
        <f>VLOOKUP(AE157,'Начисление очков'!$V$4:$W$68,2,FALSE)</f>
        <v>0</v>
      </c>
      <c r="AG157" s="6"/>
      <c r="AH157" s="6">
        <f>IF(AG157&gt;0,VLOOKUP(AG157,'Начисление очков'!$B$4:$C$68,2,FALSE),0)</f>
        <v>0</v>
      </c>
      <c r="AI157" s="46"/>
      <c r="AJ157" s="34">
        <f>IF(AI157&gt;0,VLOOKUP(AI157,'Начисление очков'!$B$4:$C$68,2,FALSE),0)</f>
        <v>0</v>
      </c>
      <c r="AK157" s="6"/>
      <c r="AL157" s="28">
        <f>VLOOKUP(AK157,'Начисление очков'!$V$4:$W$68,2,FALSE)</f>
        <v>0</v>
      </c>
      <c r="AM157" s="34"/>
      <c r="AN157" s="31">
        <f>IF(AM157&gt;0,VLOOKUP(AM157,'Начисление очков'!$G$4:$H$68,2,FALSE),0)</f>
        <v>0</v>
      </c>
      <c r="AO157" s="35"/>
      <c r="AP157" s="107">
        <f>VLOOKUP(AO157,'Начисление очков'!$L$4:$M$68,2,FALSE)</f>
        <v>0</v>
      </c>
      <c r="AQ157" s="34"/>
      <c r="AR157" s="31">
        <f>VLOOKUP(AQ157,'Начисление очков'!$G$4:$H$68,2,FALSE)</f>
        <v>0</v>
      </c>
      <c r="AS157" s="35"/>
      <c r="AT157" s="28">
        <f>VLOOKUP(AS157,'Начисление очков'!$L$4:$M$68,2,FALSE)</f>
        <v>0</v>
      </c>
      <c r="AU157" s="56"/>
      <c r="AV157" s="57">
        <f>VLOOKUP(AU157,'Начисление очков'!$Q$4:$R$68,2,FALSE)</f>
        <v>0</v>
      </c>
      <c r="AW157" s="35"/>
      <c r="AX157" s="28">
        <f>VLOOKUP(AW157,'Начисление очков'!$Q$4:$R$68,2,FALSE)</f>
        <v>0</v>
      </c>
      <c r="AY157" s="46"/>
      <c r="AZ157" s="31">
        <f>IF(AY157&gt;0,VLOOKUP(AY157,'Начисление очков'!$Q$4:$R$68,2,FALSE),0)</f>
        <v>0</v>
      </c>
      <c r="BA157" s="6">
        <v>24</v>
      </c>
      <c r="BB157" s="28">
        <f>VLOOKUP(BA157,'Начисление очков'!$L$4:$M$68,2,FALSE)</f>
        <v>12</v>
      </c>
      <c r="BC157" s="46"/>
      <c r="BD157" s="34">
        <f>IF(BC157&gt;0,VLOOKUP(BC157,'Начисление очков'!$B$4:$C$68,2,FALSE),0)</f>
        <v>0</v>
      </c>
      <c r="BE157" s="35"/>
      <c r="BF157" s="28">
        <f>IF(BE157&gt;0,VLOOKUP(BE157,'Начисление очков'!$G$4:$H$68,2,FALSE),0)</f>
        <v>0</v>
      </c>
      <c r="BG157" s="223"/>
      <c r="BH157" s="222">
        <f>IF(BG157&gt;0,VLOOKUP(BG157,'Начисление очков'!$L$4:$M$68,2,FALSE),0)</f>
        <v>0</v>
      </c>
      <c r="BI157" s="87">
        <v>12</v>
      </c>
      <c r="BJ157" s="88">
        <v>12</v>
      </c>
      <c r="BK157" s="88">
        <v>149</v>
      </c>
      <c r="BM157" s="24" t="e">
        <f>IF(#REF!=0,0,1)</f>
        <v>#REF!</v>
      </c>
    </row>
    <row r="158" spans="2:65" ht="15.9" customHeight="1" x14ac:dyDescent="0.3">
      <c r="B158" s="66" t="s">
        <v>218</v>
      </c>
      <c r="C158" s="67">
        <f>C157+1</f>
        <v>149</v>
      </c>
      <c r="D158" s="114">
        <f>IF(BK158=0," ",BK158-C158)</f>
        <v>1</v>
      </c>
      <c r="E158" s="65">
        <f>LARGE((N158,P158,R158,T158,V158,X158,Z158,AB158,AD158,AF158,AH158,AJ158,AL158,AN158,AP158,AR158,AT158,AV158,AX158,AZ158,BB158,BD158,BF158),1)+LARGE((N158,P158,R158,T158,V158,X158,Z158,AB158,AD158,AF158,AH158,AJ158,AL158,AN158,AP158,AR158,AT158,AV158,AX158,AZ158,BB158,BD158,BF158),2)+LARGE((N158,P158,R158,T158,V158,X158,Z158,AB158,AD158,AF158,AH158,AJ158,AL158,AN158,AP158,AR158,AT158,AV158,AX158,AZ158,BB158,BD158,BF158),3)+LARGE((N158,P158,R158,T158,V158,X158,Z158,AB158,AD158,AF158,AH158,AJ158,AL158,AN158,AP158,AR158,AT158,AV158,AX158,AZ158,BB158,BD158,BF158),4)+LARGE((N158,P158,R158,T158,V158,X158,Z158,AB158,AD158,AF158,AH158,AJ158,AL158,AN158,AP158,AR158,AT158,AV158,AX158,AZ158,BB158,BD158,BF158),5)+LARGE((N158,P158,R158,T158,V158,X158,Z158,AB158,AD158,AF158,AH158,AJ158,AL158,AN158,AP158,AR158,AT158,AV158,AX158,AZ158,BB158,BD158,BF158),6)+LARGE((N158,P158,R158,T158,V158,X158,Z158,AB158,AD158,AF158,AH158,AJ158,AL158,AN158,AP158,AR158,AT158,AV158,AX158,AZ158,BB158,BD158,BF158),7)+LARGE((N158,P158,R158,T158,V158,X158,Z158,AB158,AD158,AF158,AH158,AJ158,AL158,AN158,AP158,AR158,AT158,AV158,AX158,AZ158,BB158,BD158,BF158),8)</f>
        <v>12</v>
      </c>
      <c r="F158" s="74">
        <f>E158-BI158</f>
        <v>0</v>
      </c>
      <c r="G158" s="73" t="str">
        <f>IF(SUMIF(M158:BF158,"&lt;0")&lt;&gt;0,SUMIF(M158:BF158,"&lt;0")*(-1)," ")</f>
        <v xml:space="preserve"> </v>
      </c>
      <c r="H158" s="77">
        <f>N158+P158+R158+T158+V158+X158+Z158+AB158+AD158+AF158+AH158+AJ158+AL158+AN158+AP158+AR158+AT158+AV158+AX158+AZ158+BB158+BD158+BF158</f>
        <v>12</v>
      </c>
      <c r="I158" s="74">
        <f>H158-BJ158</f>
        <v>0</v>
      </c>
      <c r="J158" s="78">
        <f>IF(M158=0,0,1)+IF(O158=0,0,1)+IF(Q158=0,0,1)+IF(S158=0,0,1)+IF(U158=0,0,1)+IF(W158=0,0,1)+IF(Y158=0,0,1)+IF(AA158=0,0,1)+IF(AC158=0,0,1)+IF(AE158=0,0,1)+IF(AG158=0,0,1)+IF(AI158=0,0,1)+IF(AK158=0,0,1)+IF(AM158=0,0,1)+IF(AO158=0,0,1)+IF(AQ158=0,0,1)+IF(AU158=0,0,1)+IF(AS158=0,0,1)+IF(AU158=0,0,1)+IF(AW158=0,0,1)+IF(AY158=0,0,1)+IF(BA158=0,0,1)+IF(BC158=0,0,1)+IF(BE158=0,0,1)</f>
        <v>2</v>
      </c>
      <c r="K158" s="80">
        <f>IF(J158=0,"-",IF(J158&gt;8,E158/8,E158/J158))</f>
        <v>6</v>
      </c>
      <c r="L158" s="81">
        <f>IF(OR(H158=0,J158=0),"-",H158/J158)</f>
        <v>6</v>
      </c>
      <c r="M158" s="46"/>
      <c r="N158" s="31">
        <f>IF(M158&gt;0,VLOOKUP(M158,'Начисление очков'!$L$4:$M$68,2,FALSE),0)</f>
        <v>0</v>
      </c>
      <c r="O158" s="35"/>
      <c r="P158" s="28">
        <f>IF(O158&gt;0,VLOOKUP(O158,'Начисление очков'!$G$4:$H$68,2,FALSE),0)</f>
        <v>0</v>
      </c>
      <c r="Q158" s="34">
        <v>12</v>
      </c>
      <c r="R158" s="31">
        <f>VLOOKUP(Q158,'Начисление очков'!$V$4:$W$68,2,FALSE)</f>
        <v>8</v>
      </c>
      <c r="S158" s="35"/>
      <c r="T158" s="28">
        <f>VLOOKUP(S158,'Начисление очков'!$Q$4:$R$68,2,FALSE)</f>
        <v>0</v>
      </c>
      <c r="U158" s="35"/>
      <c r="V158" s="28">
        <f>VLOOKUP(U158,'Начисление очков'!$Q$4:$R$68,2,FALSE)</f>
        <v>0</v>
      </c>
      <c r="W158" s="34">
        <v>24</v>
      </c>
      <c r="X158" s="31">
        <f>VLOOKUP(W158,'Начисление очков'!$V$4:$W$68,2,FALSE)</f>
        <v>4</v>
      </c>
      <c r="Y158" s="35"/>
      <c r="Z158" s="28">
        <f>IF(Y158&gt;0,VLOOKUP(Y158,'Начисление очков'!$G$4:$H$68,2,FALSE),0)</f>
        <v>0</v>
      </c>
      <c r="AA158" s="56"/>
      <c r="AB158" s="57">
        <f>IF(AA158&gt;0,VLOOKUP(AA158,'Начисление очков'!$B$4:$C$68,2,FALSE),0)</f>
        <v>0</v>
      </c>
      <c r="AC158" s="35"/>
      <c r="AD158" s="28">
        <f>IF(AC158&gt;0,VLOOKUP(AC158,'Начисление очков'!$G$4:$H$68,2,FALSE),0)</f>
        <v>0</v>
      </c>
      <c r="AE158" s="34"/>
      <c r="AF158" s="31">
        <f>VLOOKUP(AE158,'Начисление очков'!$V$4:$W$68,2,FALSE)</f>
        <v>0</v>
      </c>
      <c r="AG158" s="6"/>
      <c r="AH158" s="6">
        <f>IF(AG158&gt;0,VLOOKUP(AG158,'Начисление очков'!$B$4:$C$68,2,FALSE),0)</f>
        <v>0</v>
      </c>
      <c r="AI158" s="46"/>
      <c r="AJ158" s="34">
        <f>IF(AI158&gt;0,VLOOKUP(AI158,'Начисление очков'!$B$4:$C$68,2,FALSE),0)</f>
        <v>0</v>
      </c>
      <c r="AK158" s="6"/>
      <c r="AL158" s="28">
        <f>VLOOKUP(AK158,'Начисление очков'!$V$4:$W$68,2,FALSE)</f>
        <v>0</v>
      </c>
      <c r="AM158" s="34"/>
      <c r="AN158" s="31">
        <f>IF(AM158&gt;0,VLOOKUP(AM158,'Начисление очков'!$G$4:$H$68,2,FALSE),0)</f>
        <v>0</v>
      </c>
      <c r="AO158" s="35"/>
      <c r="AP158" s="107">
        <f>VLOOKUP(AO158,'Начисление очков'!$L$4:$M$68,2,FALSE)</f>
        <v>0</v>
      </c>
      <c r="AQ158" s="34"/>
      <c r="AR158" s="31">
        <f>VLOOKUP(AQ158,'Начисление очков'!$G$4:$H$68,2,FALSE)</f>
        <v>0</v>
      </c>
      <c r="AS158" s="35"/>
      <c r="AT158" s="28">
        <f>VLOOKUP(AS158,'Начисление очков'!$L$4:$M$68,2,FALSE)</f>
        <v>0</v>
      </c>
      <c r="AU158" s="56"/>
      <c r="AV158" s="57">
        <f>VLOOKUP(AU158,'Начисление очков'!$Q$4:$R$68,2,FALSE)</f>
        <v>0</v>
      </c>
      <c r="AW158" s="35"/>
      <c r="AX158" s="28">
        <f>VLOOKUP(AW158,'Начисление очков'!$Q$4:$R$68,2,FALSE)</f>
        <v>0</v>
      </c>
      <c r="AY158" s="46"/>
      <c r="AZ158" s="31">
        <f>IF(AY158&gt;0,VLOOKUP(AY158,'Начисление очков'!$Q$4:$R$68,2,FALSE),0)</f>
        <v>0</v>
      </c>
      <c r="BA158" s="6"/>
      <c r="BB158" s="28">
        <f>VLOOKUP(BA158,'Начисление очков'!$L$4:$M$68,2,FALSE)</f>
        <v>0</v>
      </c>
      <c r="BC158" s="46"/>
      <c r="BD158" s="34">
        <f>IF(BC158&gt;0,VLOOKUP(BC158,'Начисление очков'!$B$4:$C$68,2,FALSE),0)</f>
        <v>0</v>
      </c>
      <c r="BE158" s="35"/>
      <c r="BF158" s="28">
        <f>IF(BE158&gt;0,VLOOKUP(BE158,'Начисление очков'!$G$4:$H$68,2,FALSE),0)</f>
        <v>0</v>
      </c>
      <c r="BG158" s="223"/>
      <c r="BH158" s="222">
        <f>IF(BG158&gt;0,VLOOKUP(BG158,'Начисление очков'!$L$4:$M$68,2,FALSE),0)</f>
        <v>0</v>
      </c>
      <c r="BI158" s="87">
        <v>12</v>
      </c>
      <c r="BJ158" s="88">
        <v>12</v>
      </c>
      <c r="BK158" s="88">
        <v>150</v>
      </c>
      <c r="BM158" s="24" t="e">
        <f>IF(#REF!=0,0,1)</f>
        <v>#REF!</v>
      </c>
    </row>
    <row r="159" spans="2:65" ht="15.9" customHeight="1" x14ac:dyDescent="0.3">
      <c r="B159" s="66" t="s">
        <v>35</v>
      </c>
      <c r="C159" s="67">
        <f>C158+1</f>
        <v>150</v>
      </c>
      <c r="D159" s="114">
        <f>IF(BK159=0," ",BK159-C159)</f>
        <v>-4</v>
      </c>
      <c r="E159" s="65">
        <f>LARGE((N159,P159,R159,T159,V159,X159,Z159,AB159,AD159,AF159,AH159,AJ159,AL159,AN159,AP159,AR159,AT159,AV159,AX159,AZ159,BB159,BD159,BF159),1)+LARGE((N159,P159,R159,T159,V159,X159,Z159,AB159,AD159,AF159,AH159,AJ159,AL159,AN159,AP159,AR159,AT159,AV159,AX159,AZ159,BB159,BD159,BF159),2)+LARGE((N159,P159,R159,T159,V159,X159,Z159,AB159,AD159,AF159,AH159,AJ159,AL159,AN159,AP159,AR159,AT159,AV159,AX159,AZ159,BB159,BD159,BF159),3)+LARGE((N159,P159,R159,T159,V159,X159,Z159,AB159,AD159,AF159,AH159,AJ159,AL159,AN159,AP159,AR159,AT159,AV159,AX159,AZ159,BB159,BD159,BF159),4)+LARGE((N159,P159,R159,T159,V159,X159,Z159,AB159,AD159,AF159,AH159,AJ159,AL159,AN159,AP159,AR159,AT159,AV159,AX159,AZ159,BB159,BD159,BF159),5)+LARGE((N159,P159,R159,T159,V159,X159,Z159,AB159,AD159,AF159,AH159,AJ159,AL159,AN159,AP159,AR159,AT159,AV159,AX159,AZ159,BB159,BD159,BF159),6)+LARGE((N159,P159,R159,T159,V159,X159,Z159,AB159,AD159,AF159,AH159,AJ159,AL159,AN159,AP159,AR159,AT159,AV159,AX159,AZ159,BB159,BD159,BF159),7)+LARGE((N159,P159,R159,T159,V159,X159,Z159,AB159,AD159,AF159,AH159,AJ159,AL159,AN159,AP159,AR159,AT159,AV159,AX159,AZ159,BB159,BD159,BF159),8)</f>
        <v>10</v>
      </c>
      <c r="F159" s="74">
        <f>E159-BI159</f>
        <v>-3</v>
      </c>
      <c r="G159" s="73" t="str">
        <f>IF(SUMIF(M159:BF159,"&lt;0")&lt;&gt;0,SUMIF(M159:BF159,"&lt;0")*(-1)," ")</f>
        <v xml:space="preserve"> </v>
      </c>
      <c r="H159" s="77">
        <f>N159+P159+R159+T159+V159+X159+Z159+AB159+AD159+AF159+AH159+AJ159+AL159+AN159+AP159+AR159+AT159+AV159+AX159+AZ159+BB159+BD159+BF159</f>
        <v>10</v>
      </c>
      <c r="I159" s="74">
        <f>H159-BJ159</f>
        <v>-3</v>
      </c>
      <c r="J159" s="78">
        <f>IF(M159=0,0,1)+IF(O159=0,0,1)+IF(Q159=0,0,1)+IF(S159=0,0,1)+IF(U159=0,0,1)+IF(W159=0,0,1)+IF(Y159=0,0,1)+IF(AA159=0,0,1)+IF(AC159=0,0,1)+IF(AE159=0,0,1)+IF(AG159=0,0,1)+IF(AI159=0,0,1)+IF(AK159=0,0,1)+IF(AM159=0,0,1)+IF(AO159=0,0,1)+IF(AQ159=0,0,1)+IF(AU159=0,0,1)+IF(AS159=0,0,1)+IF(AU159=0,0,1)+IF(AW159=0,0,1)+IF(AY159=0,0,1)+IF(BA159=0,0,1)+IF(BC159=0,0,1)+IF(BE159=0,0,1)</f>
        <v>1</v>
      </c>
      <c r="K159" s="80">
        <f>IF(J159=0,"-",IF(J159&gt;8,E159/8,E159/J159))</f>
        <v>10</v>
      </c>
      <c r="L159" s="81">
        <f>IF(OR(H159=0,J159=0),"-",H159/J159)</f>
        <v>10</v>
      </c>
      <c r="M159" s="46"/>
      <c r="N159" s="31">
        <f>IF(M159&gt;0,VLOOKUP(M159,'Начисление очков'!$L$4:$M$68,2,FALSE),0)</f>
        <v>0</v>
      </c>
      <c r="O159" s="35"/>
      <c r="P159" s="28">
        <f>IF(O159&gt;0,VLOOKUP(O159,'Начисление очков'!$G$4:$H$68,2,FALSE),0)</f>
        <v>0</v>
      </c>
      <c r="Q159" s="34"/>
      <c r="R159" s="31">
        <f>VLOOKUP(Q159,'Начисление очков'!$V$4:$W$68,2,FALSE)</f>
        <v>0</v>
      </c>
      <c r="S159" s="35"/>
      <c r="T159" s="28">
        <f>VLOOKUP(S159,'Начисление очков'!$Q$4:$R$68,2,FALSE)</f>
        <v>0</v>
      </c>
      <c r="U159" s="35"/>
      <c r="V159" s="28">
        <f>VLOOKUP(U159,'Начисление очков'!$Q$4:$R$68,2,FALSE)</f>
        <v>0</v>
      </c>
      <c r="W159" s="34"/>
      <c r="X159" s="31">
        <f>VLOOKUP(W159,'Начисление очков'!$V$4:$W$68,2,FALSE)</f>
        <v>0</v>
      </c>
      <c r="Y159" s="35"/>
      <c r="Z159" s="28">
        <f>IF(Y159&gt;0,VLOOKUP(Y159,'Начисление очков'!$G$4:$H$68,2,FALSE),0)</f>
        <v>0</v>
      </c>
      <c r="AA159" s="56"/>
      <c r="AB159" s="57">
        <f>IF(AA159&gt;0,VLOOKUP(AA159,'Начисление очков'!$B$4:$C$68,2,FALSE),0)</f>
        <v>0</v>
      </c>
      <c r="AC159" s="35"/>
      <c r="AD159" s="28">
        <f>IF(AC159&gt;0,VLOOKUP(AC159,'Начисление очков'!$G$4:$H$68,2,FALSE),0)</f>
        <v>0</v>
      </c>
      <c r="AE159" s="34"/>
      <c r="AF159" s="31">
        <f>VLOOKUP(AE159,'Начисление очков'!$V$4:$W$68,2,FALSE)</f>
        <v>0</v>
      </c>
      <c r="AG159" s="6"/>
      <c r="AH159" s="6">
        <f>IF(AG159&gt;0,VLOOKUP(AG159,'Начисление очков'!$B$4:$C$68,2,FALSE),0)</f>
        <v>0</v>
      </c>
      <c r="AI159" s="46"/>
      <c r="AJ159" s="34">
        <f>IF(AI159&gt;0,VLOOKUP(AI159,'Начисление очков'!$B$4:$C$68,2,FALSE),0)</f>
        <v>0</v>
      </c>
      <c r="AK159" s="6"/>
      <c r="AL159" s="28">
        <f>VLOOKUP(AK159,'Начисление очков'!$V$4:$W$68,2,FALSE)</f>
        <v>0</v>
      </c>
      <c r="AM159" s="34"/>
      <c r="AN159" s="31">
        <f>IF(AM159&gt;0,VLOOKUP(AM159,'Начисление очков'!$G$4:$H$68,2,FALSE),0)</f>
        <v>0</v>
      </c>
      <c r="AO159" s="35"/>
      <c r="AP159" s="107">
        <f>VLOOKUP(AO159,'Начисление очков'!$L$4:$M$68,2,FALSE)</f>
        <v>0</v>
      </c>
      <c r="AQ159" s="34"/>
      <c r="AR159" s="31">
        <f>VLOOKUP(AQ159,'Начисление очков'!$G$4:$H$68,2,FALSE)</f>
        <v>0</v>
      </c>
      <c r="AS159" s="35"/>
      <c r="AT159" s="28">
        <f>VLOOKUP(AS159,'Начисление очков'!$L$4:$M$68,2,FALSE)</f>
        <v>0</v>
      </c>
      <c r="AU159" s="56"/>
      <c r="AV159" s="57">
        <f>VLOOKUP(AU159,'Начисление очков'!$Q$4:$R$68,2,FALSE)</f>
        <v>0</v>
      </c>
      <c r="AW159" s="35"/>
      <c r="AX159" s="28">
        <f>VLOOKUP(AW159,'Начисление очков'!$Q$4:$R$68,2,FALSE)</f>
        <v>0</v>
      </c>
      <c r="AY159" s="46"/>
      <c r="AZ159" s="31">
        <f>IF(AY159&gt;0,VLOOKUP(AY159,'Начисление очков'!$Q$4:$R$68,2,FALSE),0)</f>
        <v>0</v>
      </c>
      <c r="BA159" s="6"/>
      <c r="BB159" s="28">
        <f>VLOOKUP(BA159,'Начисление очков'!$L$4:$M$68,2,FALSE)</f>
        <v>0</v>
      </c>
      <c r="BC159" s="46">
        <v>48</v>
      </c>
      <c r="BD159" s="34">
        <f>IF(BC159&gt;0,VLOOKUP(BC159,'Начисление очков'!$B$4:$C$68,2,FALSE),0)</f>
        <v>10</v>
      </c>
      <c r="BE159" s="35"/>
      <c r="BF159" s="28">
        <f>IF(BE159&gt;0,VLOOKUP(BE159,'Начисление очков'!$G$4:$H$68,2,FALSE),0)</f>
        <v>0</v>
      </c>
      <c r="BG159" s="223">
        <v>40</v>
      </c>
      <c r="BH159" s="222">
        <f>IF(BG159&gt;0,VLOOKUP(BG159,'Начисление очков'!$L$4:$M$68,2,FALSE),0)</f>
        <v>3</v>
      </c>
      <c r="BI159" s="87">
        <v>13</v>
      </c>
      <c r="BJ159" s="88">
        <v>13</v>
      </c>
      <c r="BK159" s="88">
        <v>146</v>
      </c>
      <c r="BM159" s="24" t="e">
        <f>IF(#REF!=0,0,1)</f>
        <v>#REF!</v>
      </c>
    </row>
    <row r="160" spans="2:65" ht="15.9" customHeight="1" x14ac:dyDescent="0.3">
      <c r="B160" s="66" t="s">
        <v>204</v>
      </c>
      <c r="C160" s="67">
        <f>C159+1</f>
        <v>151</v>
      </c>
      <c r="D160" s="114">
        <f>IF(BK160=0," ",BK160-C160)</f>
        <v>1</v>
      </c>
      <c r="E160" s="65">
        <f>LARGE((N160,P160,R160,T160,V160,X160,Z160,AB160,AD160,AF160,AH160,AJ160,AL160,AN160,AP160,AR160,AT160,AV160,AX160,AZ160,BB160,BD160,BF160),1)+LARGE((N160,P160,R160,T160,V160,X160,Z160,AB160,AD160,AF160,AH160,AJ160,AL160,AN160,AP160,AR160,AT160,AV160,AX160,AZ160,BB160,BD160,BF160),2)+LARGE((N160,P160,R160,T160,V160,X160,Z160,AB160,AD160,AF160,AH160,AJ160,AL160,AN160,AP160,AR160,AT160,AV160,AX160,AZ160,BB160,BD160,BF160),3)+LARGE((N160,P160,R160,T160,V160,X160,Z160,AB160,AD160,AF160,AH160,AJ160,AL160,AN160,AP160,AR160,AT160,AV160,AX160,AZ160,BB160,BD160,BF160),4)+LARGE((N160,P160,R160,T160,V160,X160,Z160,AB160,AD160,AF160,AH160,AJ160,AL160,AN160,AP160,AR160,AT160,AV160,AX160,AZ160,BB160,BD160,BF160),5)+LARGE((N160,P160,R160,T160,V160,X160,Z160,AB160,AD160,AF160,AH160,AJ160,AL160,AN160,AP160,AR160,AT160,AV160,AX160,AZ160,BB160,BD160,BF160),6)+LARGE((N160,P160,R160,T160,V160,X160,Z160,AB160,AD160,AF160,AH160,AJ160,AL160,AN160,AP160,AR160,AT160,AV160,AX160,AZ160,BB160,BD160,BF160),7)+LARGE((N160,P160,R160,T160,V160,X160,Z160,AB160,AD160,AF160,AH160,AJ160,AL160,AN160,AP160,AR160,AT160,AV160,AX160,AZ160,BB160,BD160,BF160),8)</f>
        <v>10</v>
      </c>
      <c r="F160" s="74">
        <f>E160-BI160</f>
        <v>0</v>
      </c>
      <c r="G160" s="73" t="str">
        <f>IF(SUMIF(M160:BF160,"&lt;0")&lt;&gt;0,SUMIF(M160:BF160,"&lt;0")*(-1)," ")</f>
        <v xml:space="preserve"> </v>
      </c>
      <c r="H160" s="77">
        <f>N160+P160+R160+T160+V160+X160+Z160+AB160+AD160+AF160+AH160+AJ160+AL160+AN160+AP160+AR160+AT160+AV160+AX160+AZ160+BB160+BD160+BF160</f>
        <v>10</v>
      </c>
      <c r="I160" s="74">
        <f>H160-BJ160</f>
        <v>0</v>
      </c>
      <c r="J160" s="78">
        <f>IF(M160=0,0,1)+IF(O160=0,0,1)+IF(Q160=0,0,1)+IF(S160=0,0,1)+IF(U160=0,0,1)+IF(W160=0,0,1)+IF(Y160=0,0,1)+IF(AA160=0,0,1)+IF(AC160=0,0,1)+IF(AE160=0,0,1)+IF(AG160=0,0,1)+IF(AI160=0,0,1)+IF(AK160=0,0,1)+IF(AM160=0,0,1)+IF(AO160=0,0,1)+IF(AQ160=0,0,1)+IF(AU160=0,0,1)+IF(AS160=0,0,1)+IF(AU160=0,0,1)+IF(AW160=0,0,1)+IF(AY160=0,0,1)+IF(BA160=0,0,1)+IF(BC160=0,0,1)+IF(BE160=0,0,1)</f>
        <v>1</v>
      </c>
      <c r="K160" s="80">
        <f>IF(J160=0,"-",IF(J160&gt;8,E160/8,E160/J160))</f>
        <v>10</v>
      </c>
      <c r="L160" s="81">
        <f>IF(OR(H160=0,J160=0),"-",H160/J160)</f>
        <v>10</v>
      </c>
      <c r="M160" s="46"/>
      <c r="N160" s="31">
        <f>IF(M160&gt;0,VLOOKUP(M160,'Начисление очков'!$L$4:$M$68,2,FALSE),0)</f>
        <v>0</v>
      </c>
      <c r="O160" s="35"/>
      <c r="P160" s="28">
        <f>IF(O160&gt;0,VLOOKUP(O160,'Начисление очков'!$G$4:$H$68,2,FALSE),0)</f>
        <v>0</v>
      </c>
      <c r="Q160" s="34"/>
      <c r="R160" s="31">
        <f>VLOOKUP(Q160,'Начисление очков'!$V$4:$W$68,2,FALSE)</f>
        <v>0</v>
      </c>
      <c r="S160" s="35"/>
      <c r="T160" s="28">
        <f>VLOOKUP(S160,'Начисление очков'!$Q$4:$R$68,2,FALSE)</f>
        <v>0</v>
      </c>
      <c r="U160" s="35"/>
      <c r="V160" s="28">
        <f>VLOOKUP(U160,'Начисление очков'!$Q$4:$R$68,2,FALSE)</f>
        <v>0</v>
      </c>
      <c r="W160" s="34"/>
      <c r="X160" s="31">
        <f>VLOOKUP(W160,'Начисление очков'!$V$4:$W$68,2,FALSE)</f>
        <v>0</v>
      </c>
      <c r="Y160" s="35"/>
      <c r="Z160" s="28">
        <f>IF(Y160&gt;0,VLOOKUP(Y160,'Начисление очков'!$G$4:$H$68,2,FALSE),0)</f>
        <v>0</v>
      </c>
      <c r="AA160" s="56">
        <v>48</v>
      </c>
      <c r="AB160" s="57">
        <f>IF(AA160&gt;0,VLOOKUP(AA160,'Начисление очков'!$B$4:$C$68,2,FALSE),0)</f>
        <v>10</v>
      </c>
      <c r="AC160" s="35"/>
      <c r="AD160" s="28">
        <f>IF(AC160&gt;0,VLOOKUP(AC160,'Начисление очков'!$G$4:$H$68,2,FALSE),0)</f>
        <v>0</v>
      </c>
      <c r="AE160" s="34"/>
      <c r="AF160" s="31">
        <f>VLOOKUP(AE160,'Начисление очков'!$V$4:$W$68,2,FALSE)</f>
        <v>0</v>
      </c>
      <c r="AG160" s="6"/>
      <c r="AH160" s="6">
        <f>IF(AG160&gt;0,VLOOKUP(AG160,'Начисление очков'!$B$4:$C$68,2,FALSE),0)</f>
        <v>0</v>
      </c>
      <c r="AI160" s="46"/>
      <c r="AJ160" s="34">
        <f>IF(AI160&gt;0,VLOOKUP(AI160,'Начисление очков'!$B$4:$C$68,2,FALSE),0)</f>
        <v>0</v>
      </c>
      <c r="AK160" s="6"/>
      <c r="AL160" s="28">
        <f>VLOOKUP(AK160,'Начисление очков'!$V$4:$W$68,2,FALSE)</f>
        <v>0</v>
      </c>
      <c r="AM160" s="34"/>
      <c r="AN160" s="31">
        <f>IF(AM160&gt;0,VLOOKUP(AM160,'Начисление очков'!$G$4:$H$68,2,FALSE),0)</f>
        <v>0</v>
      </c>
      <c r="AO160" s="35"/>
      <c r="AP160" s="107">
        <f>VLOOKUP(AO160,'Начисление очков'!$L$4:$M$68,2,FALSE)</f>
        <v>0</v>
      </c>
      <c r="AQ160" s="34"/>
      <c r="AR160" s="31">
        <f>VLOOKUP(AQ160,'Начисление очков'!$G$4:$H$68,2,FALSE)</f>
        <v>0</v>
      </c>
      <c r="AS160" s="35"/>
      <c r="AT160" s="28">
        <f>VLOOKUP(AS160,'Начисление очков'!$L$4:$M$68,2,FALSE)</f>
        <v>0</v>
      </c>
      <c r="AU160" s="56"/>
      <c r="AV160" s="57">
        <f>VLOOKUP(AU160,'Начисление очков'!$Q$4:$R$68,2,FALSE)</f>
        <v>0</v>
      </c>
      <c r="AW160" s="35"/>
      <c r="AX160" s="28">
        <f>VLOOKUP(AW160,'Начисление очков'!$Q$4:$R$68,2,FALSE)</f>
        <v>0</v>
      </c>
      <c r="AY160" s="46"/>
      <c r="AZ160" s="31">
        <f>IF(AY160&gt;0,VLOOKUP(AY160,'Начисление очков'!$Q$4:$R$68,2,FALSE),0)</f>
        <v>0</v>
      </c>
      <c r="BA160" s="6"/>
      <c r="BB160" s="28">
        <f>VLOOKUP(BA160,'Начисление очков'!$L$4:$M$68,2,FALSE)</f>
        <v>0</v>
      </c>
      <c r="BC160" s="46"/>
      <c r="BD160" s="34">
        <f>IF(BC160&gt;0,VLOOKUP(BC160,'Начисление очков'!$B$4:$C$68,2,FALSE),0)</f>
        <v>0</v>
      </c>
      <c r="BE160" s="35"/>
      <c r="BF160" s="28">
        <f>IF(BE160&gt;0,VLOOKUP(BE160,'Начисление очков'!$G$4:$H$68,2,FALSE),0)</f>
        <v>0</v>
      </c>
      <c r="BG160" s="223"/>
      <c r="BH160" s="222">
        <f>IF(BG160&gt;0,VLOOKUP(BG160,'Начисление очков'!$L$4:$M$68,2,FALSE),0)</f>
        <v>0</v>
      </c>
      <c r="BI160" s="87">
        <v>10</v>
      </c>
      <c r="BJ160" s="88">
        <v>10</v>
      </c>
      <c r="BK160" s="88">
        <v>152</v>
      </c>
      <c r="BM160" s="24" t="e">
        <f>IF(#REF!=0,0,1)</f>
        <v>#REF!</v>
      </c>
    </row>
    <row r="161" spans="2:65" ht="15.9" customHeight="1" x14ac:dyDescent="0.3">
      <c r="B161" s="66" t="s">
        <v>229</v>
      </c>
      <c r="C161" s="67">
        <f>C160+1</f>
        <v>152</v>
      </c>
      <c r="D161" s="114">
        <f>IF(BK161=0," ",BK161-C161)</f>
        <v>1</v>
      </c>
      <c r="E161" s="65">
        <f>LARGE((N161,P161,R161,T161,V161,X161,Z161,AB161,AD161,AF161,AH161,AJ161,AL161,AN161,AP161,AR161,AT161,AV161,AX161,AZ161,BB161,BD161,BF161),1)+LARGE((N161,P161,R161,T161,V161,X161,Z161,AB161,AD161,AF161,AH161,AJ161,AL161,AN161,AP161,AR161,AT161,AV161,AX161,AZ161,BB161,BD161,BF161),2)+LARGE((N161,P161,R161,T161,V161,X161,Z161,AB161,AD161,AF161,AH161,AJ161,AL161,AN161,AP161,AR161,AT161,AV161,AX161,AZ161,BB161,BD161,BF161),3)+LARGE((N161,P161,R161,T161,V161,X161,Z161,AB161,AD161,AF161,AH161,AJ161,AL161,AN161,AP161,AR161,AT161,AV161,AX161,AZ161,BB161,BD161,BF161),4)+LARGE((N161,P161,R161,T161,V161,X161,Z161,AB161,AD161,AF161,AH161,AJ161,AL161,AN161,AP161,AR161,AT161,AV161,AX161,AZ161,BB161,BD161,BF161),5)+LARGE((N161,P161,R161,T161,V161,X161,Z161,AB161,AD161,AF161,AH161,AJ161,AL161,AN161,AP161,AR161,AT161,AV161,AX161,AZ161,BB161,BD161,BF161),6)+LARGE((N161,P161,R161,T161,V161,X161,Z161,AB161,AD161,AF161,AH161,AJ161,AL161,AN161,AP161,AR161,AT161,AV161,AX161,AZ161,BB161,BD161,BF161),7)+LARGE((N161,P161,R161,T161,V161,X161,Z161,AB161,AD161,AF161,AH161,AJ161,AL161,AN161,AP161,AR161,AT161,AV161,AX161,AZ161,BB161,BD161,BF161),8)</f>
        <v>10</v>
      </c>
      <c r="F161" s="74">
        <f>E161-BI161</f>
        <v>0</v>
      </c>
      <c r="G161" s="73" t="str">
        <f>IF(SUMIF(M161:BF161,"&lt;0")&lt;&gt;0,SUMIF(M161:BF161,"&lt;0")*(-1)," ")</f>
        <v xml:space="preserve"> </v>
      </c>
      <c r="H161" s="77">
        <f>N161+P161+R161+T161+V161+X161+Z161+AB161+AD161+AF161+AH161+AJ161+AL161+AN161+AP161+AR161+AT161+AV161+AX161+AZ161+BB161+BD161+BF161</f>
        <v>10</v>
      </c>
      <c r="I161" s="74">
        <f>H161-BJ161</f>
        <v>0</v>
      </c>
      <c r="J161" s="78">
        <f>IF(M161=0,0,1)+IF(O161=0,0,1)+IF(Q161=0,0,1)+IF(S161=0,0,1)+IF(U161=0,0,1)+IF(W161=0,0,1)+IF(Y161=0,0,1)+IF(AA161=0,0,1)+IF(AC161=0,0,1)+IF(AE161=0,0,1)+IF(AG161=0,0,1)+IF(AI161=0,0,1)+IF(AK161=0,0,1)+IF(AM161=0,0,1)+IF(AO161=0,0,1)+IF(AQ161=0,0,1)+IF(AU161=0,0,1)+IF(AS161=0,0,1)+IF(AU161=0,0,1)+IF(AW161=0,0,1)+IF(AY161=0,0,1)+IF(BA161=0,0,1)+IF(BC161=0,0,1)+IF(BE161=0,0,1)</f>
        <v>1</v>
      </c>
      <c r="K161" s="80">
        <f>IF(J161=0,"-",IF(J161&gt;8,E161/8,E161/J161))</f>
        <v>10</v>
      </c>
      <c r="L161" s="81">
        <f>IF(OR(H161=0,J161=0),"-",H161/J161)</f>
        <v>10</v>
      </c>
      <c r="M161" s="46"/>
      <c r="N161" s="31">
        <f>IF(M161&gt;0,VLOOKUP(M161,'Начисление очков'!$L$4:$M$68,2,FALSE),0)</f>
        <v>0</v>
      </c>
      <c r="O161" s="35"/>
      <c r="P161" s="28">
        <f>IF(O161&gt;0,VLOOKUP(O161,'Начисление очков'!$G$4:$H$68,2,FALSE),0)</f>
        <v>0</v>
      </c>
      <c r="Q161" s="34">
        <v>9</v>
      </c>
      <c r="R161" s="31">
        <f>VLOOKUP(Q161,'Начисление очков'!$V$4:$W$68,2,FALSE)</f>
        <v>10</v>
      </c>
      <c r="S161" s="35"/>
      <c r="T161" s="28">
        <f>VLOOKUP(S161,'Начисление очков'!$Q$4:$R$68,2,FALSE)</f>
        <v>0</v>
      </c>
      <c r="U161" s="35"/>
      <c r="V161" s="28">
        <f>VLOOKUP(U161,'Начисление очков'!$Q$4:$R$68,2,FALSE)</f>
        <v>0</v>
      </c>
      <c r="W161" s="34"/>
      <c r="X161" s="31">
        <f>VLOOKUP(W161,'Начисление очков'!$V$4:$W$68,2,FALSE)</f>
        <v>0</v>
      </c>
      <c r="Y161" s="35"/>
      <c r="Z161" s="28">
        <f>IF(Y161&gt;0,VLOOKUP(Y161,'Начисление очков'!$G$4:$H$68,2,FALSE),0)</f>
        <v>0</v>
      </c>
      <c r="AA161" s="56"/>
      <c r="AB161" s="57">
        <f>IF(AA161&gt;0,VLOOKUP(AA161,'Начисление очков'!$B$4:$C$68,2,FALSE),0)</f>
        <v>0</v>
      </c>
      <c r="AC161" s="35"/>
      <c r="AD161" s="28">
        <f>IF(AC161&gt;0,VLOOKUP(AC161,'Начисление очков'!$G$4:$H$68,2,FALSE),0)</f>
        <v>0</v>
      </c>
      <c r="AE161" s="34"/>
      <c r="AF161" s="31">
        <f>VLOOKUP(AE161,'Начисление очков'!$V$4:$W$68,2,FALSE)</f>
        <v>0</v>
      </c>
      <c r="AG161" s="6"/>
      <c r="AH161" s="6">
        <f>IF(AG161&gt;0,VLOOKUP(AG161,'Начисление очков'!$B$4:$C$68,2,FALSE),0)</f>
        <v>0</v>
      </c>
      <c r="AI161" s="46"/>
      <c r="AJ161" s="34">
        <f>IF(AI161&gt;0,VLOOKUP(AI161,'Начисление очков'!$B$4:$C$68,2,FALSE),0)</f>
        <v>0</v>
      </c>
      <c r="AK161" s="6"/>
      <c r="AL161" s="28">
        <f>VLOOKUP(AK161,'Начисление очков'!$V$4:$W$68,2,FALSE)</f>
        <v>0</v>
      </c>
      <c r="AM161" s="34"/>
      <c r="AN161" s="31">
        <f>IF(AM161&gt;0,VLOOKUP(AM161,'Начисление очков'!$G$4:$H$68,2,FALSE),0)</f>
        <v>0</v>
      </c>
      <c r="AO161" s="35"/>
      <c r="AP161" s="107">
        <f>VLOOKUP(AO161,'Начисление очков'!$L$4:$M$68,2,FALSE)</f>
        <v>0</v>
      </c>
      <c r="AQ161" s="34"/>
      <c r="AR161" s="31">
        <f>VLOOKUP(AQ161,'Начисление очков'!$G$4:$H$68,2,FALSE)</f>
        <v>0</v>
      </c>
      <c r="AS161" s="35"/>
      <c r="AT161" s="28">
        <f>VLOOKUP(AS161,'Начисление очков'!$L$4:$M$68,2,FALSE)</f>
        <v>0</v>
      </c>
      <c r="AU161" s="56"/>
      <c r="AV161" s="57">
        <f>VLOOKUP(AU161,'Начисление очков'!$Q$4:$R$68,2,FALSE)</f>
        <v>0</v>
      </c>
      <c r="AW161" s="35"/>
      <c r="AX161" s="28">
        <f>VLOOKUP(AW161,'Начисление очков'!$Q$4:$R$68,2,FALSE)</f>
        <v>0</v>
      </c>
      <c r="AY161" s="46"/>
      <c r="AZ161" s="31">
        <f>IF(AY161&gt;0,VLOOKUP(AY161,'Начисление очков'!$Q$4:$R$68,2,FALSE),0)</f>
        <v>0</v>
      </c>
      <c r="BA161" s="6"/>
      <c r="BB161" s="28">
        <f>VLOOKUP(BA161,'Начисление очков'!$L$4:$M$68,2,FALSE)</f>
        <v>0</v>
      </c>
      <c r="BC161" s="46"/>
      <c r="BD161" s="34">
        <f>IF(BC161&gt;0,VLOOKUP(BC161,'Начисление очков'!$B$4:$C$68,2,FALSE),0)</f>
        <v>0</v>
      </c>
      <c r="BE161" s="35"/>
      <c r="BF161" s="28">
        <f>IF(BE161&gt;0,VLOOKUP(BE161,'Начисление очков'!$G$4:$H$68,2,FALSE),0)</f>
        <v>0</v>
      </c>
      <c r="BG161" s="223"/>
      <c r="BH161" s="222">
        <f>IF(BG161&gt;0,VLOOKUP(BG161,'Начисление очков'!$L$4:$M$68,2,FALSE),0)</f>
        <v>0</v>
      </c>
      <c r="BI161" s="87">
        <v>10</v>
      </c>
      <c r="BJ161" s="88">
        <v>10</v>
      </c>
      <c r="BK161" s="88">
        <v>153</v>
      </c>
      <c r="BM161" s="24" t="e">
        <f>IF(#REF!=0,0,1)</f>
        <v>#REF!</v>
      </c>
    </row>
    <row r="162" spans="2:65" ht="15.6" customHeight="1" x14ac:dyDescent="0.3">
      <c r="B162" s="66" t="s">
        <v>158</v>
      </c>
      <c r="C162" s="67">
        <f>C161+1</f>
        <v>153</v>
      </c>
      <c r="D162" s="114">
        <f>IF(BK162=0," ",BK162-C162)</f>
        <v>1</v>
      </c>
      <c r="E162" s="65">
        <f>LARGE((N162,P162,R162,T162,V162,X162,Z162,AB162,AD162,AF162,AH162,AJ162,AL162,AN162,AP162,AR162,AT162,AV162,AX162,AZ162,BB162,BD162,BF162),1)+LARGE((N162,P162,R162,T162,V162,X162,Z162,AB162,AD162,AF162,AH162,AJ162,AL162,AN162,AP162,AR162,AT162,AV162,AX162,AZ162,BB162,BD162,BF162),2)+LARGE((N162,P162,R162,T162,V162,X162,Z162,AB162,AD162,AF162,AH162,AJ162,AL162,AN162,AP162,AR162,AT162,AV162,AX162,AZ162,BB162,BD162,BF162),3)+LARGE((N162,P162,R162,T162,V162,X162,Z162,AB162,AD162,AF162,AH162,AJ162,AL162,AN162,AP162,AR162,AT162,AV162,AX162,AZ162,BB162,BD162,BF162),4)+LARGE((N162,P162,R162,T162,V162,X162,Z162,AB162,AD162,AF162,AH162,AJ162,AL162,AN162,AP162,AR162,AT162,AV162,AX162,AZ162,BB162,BD162,BF162),5)+LARGE((N162,P162,R162,T162,V162,X162,Z162,AB162,AD162,AF162,AH162,AJ162,AL162,AN162,AP162,AR162,AT162,AV162,AX162,AZ162,BB162,BD162,BF162),6)+LARGE((N162,P162,R162,T162,V162,X162,Z162,AB162,AD162,AF162,AH162,AJ162,AL162,AN162,AP162,AR162,AT162,AV162,AX162,AZ162,BB162,BD162,BF162),7)+LARGE((N162,P162,R162,T162,V162,X162,Z162,AB162,AD162,AF162,AH162,AJ162,AL162,AN162,AP162,AR162,AT162,AV162,AX162,AZ162,BB162,BD162,BF162),8)</f>
        <v>9</v>
      </c>
      <c r="F162" s="74">
        <f>E162-BI162</f>
        <v>0</v>
      </c>
      <c r="G162" s="73" t="str">
        <f>IF(SUMIF(M162:BF162,"&lt;0")&lt;&gt;0,SUMIF(M162:BF162,"&lt;0")*(-1)," ")</f>
        <v xml:space="preserve"> </v>
      </c>
      <c r="H162" s="77">
        <f>N162+P162+R162+T162+V162+X162+Z162+AB162+AD162+AF162+AH162+AJ162+AL162+AN162+AP162+AR162+AT162+AV162+AX162+AZ162+BB162+BD162+BF162</f>
        <v>9</v>
      </c>
      <c r="I162" s="74">
        <f>H162-BJ162</f>
        <v>0</v>
      </c>
      <c r="J162" s="78">
        <f>IF(M162=0,0,1)+IF(O162=0,0,1)+IF(Q162=0,0,1)+IF(S162=0,0,1)+IF(U162=0,0,1)+IF(W162=0,0,1)+IF(Y162=0,0,1)+IF(AA162=0,0,1)+IF(AC162=0,0,1)+IF(AE162=0,0,1)+IF(AG162=0,0,1)+IF(AI162=0,0,1)+IF(AK162=0,0,1)+IF(AM162=0,0,1)+IF(AO162=0,0,1)+IF(AQ162=0,0,1)+IF(AU162=0,0,1)+IF(AS162=0,0,1)+IF(AU162=0,0,1)+IF(AW162=0,0,1)+IF(AY162=0,0,1)+IF(BA162=0,0,1)+IF(BC162=0,0,1)+IF(BE162=0,0,1)</f>
        <v>2</v>
      </c>
      <c r="K162" s="80">
        <f>IF(J162=0,"-",IF(J162&gt;8,E162/8,E162/J162))</f>
        <v>4.5</v>
      </c>
      <c r="L162" s="81">
        <f>IF(OR(H162=0,J162=0),"-",H162/J162)</f>
        <v>4.5</v>
      </c>
      <c r="M162" s="46"/>
      <c r="N162" s="31">
        <f>IF(M162&gt;0,VLOOKUP(M162,'Начисление очков'!$L$4:$M$68,2,FALSE),0)</f>
        <v>0</v>
      </c>
      <c r="O162" s="35"/>
      <c r="P162" s="28">
        <f>IF(O162&gt;0,VLOOKUP(O162,'Начисление очков'!$G$4:$H$68,2,FALSE),0)</f>
        <v>0</v>
      </c>
      <c r="Q162" s="34"/>
      <c r="R162" s="31">
        <f>VLOOKUP(Q162,'Начисление очков'!$V$4:$W$68,2,FALSE)</f>
        <v>0</v>
      </c>
      <c r="S162" s="35"/>
      <c r="T162" s="28">
        <f>VLOOKUP(S162,'Начисление очков'!$Q$4:$R$68,2,FALSE)</f>
        <v>0</v>
      </c>
      <c r="U162" s="35"/>
      <c r="V162" s="28">
        <f>VLOOKUP(U162,'Начисление очков'!$Q$4:$R$68,2,FALSE)</f>
        <v>0</v>
      </c>
      <c r="W162" s="34"/>
      <c r="X162" s="31">
        <f>VLOOKUP(W162,'Начисление очков'!$V$4:$W$68,2,FALSE)</f>
        <v>0</v>
      </c>
      <c r="Y162" s="35"/>
      <c r="Z162" s="28">
        <f>IF(Y162&gt;0,VLOOKUP(Y162,'Начисление очков'!$G$4:$H$68,2,FALSE),0)</f>
        <v>0</v>
      </c>
      <c r="AA162" s="56"/>
      <c r="AB162" s="57">
        <f>IF(AA162&gt;0,VLOOKUP(AA162,'Начисление очков'!$B$4:$C$68,2,FALSE),0)</f>
        <v>0</v>
      </c>
      <c r="AC162" s="35"/>
      <c r="AD162" s="28">
        <f>IF(AC162&gt;0,VLOOKUP(AC162,'Начисление очков'!$G$4:$H$68,2,FALSE),0)</f>
        <v>0</v>
      </c>
      <c r="AE162" s="34"/>
      <c r="AF162" s="31">
        <f>VLOOKUP(AE162,'Начисление очков'!$V$4:$W$68,2,FALSE)</f>
        <v>0</v>
      </c>
      <c r="AG162" s="6"/>
      <c r="AH162" s="6">
        <f>IF(AG162&gt;0,VLOOKUP(AG162,'Начисление очков'!$B$4:$C$68,2,FALSE),0)</f>
        <v>0</v>
      </c>
      <c r="AI162" s="46"/>
      <c r="AJ162" s="34">
        <f>IF(AI162&gt;0,VLOOKUP(AI162,'Начисление очков'!$B$4:$C$68,2,FALSE),0)</f>
        <v>0</v>
      </c>
      <c r="AK162" s="6"/>
      <c r="AL162" s="28">
        <f>VLOOKUP(AK162,'Начисление очков'!$V$4:$W$68,2,FALSE)</f>
        <v>0</v>
      </c>
      <c r="AM162" s="34"/>
      <c r="AN162" s="31">
        <f>IF(AM162&gt;0,VLOOKUP(AM162,'Начисление очков'!$G$4:$H$68,2,FALSE),0)</f>
        <v>0</v>
      </c>
      <c r="AO162" s="35"/>
      <c r="AP162" s="107">
        <f>VLOOKUP(AO162,'Начисление очков'!$L$4:$M$68,2,FALSE)</f>
        <v>0</v>
      </c>
      <c r="AQ162" s="34"/>
      <c r="AR162" s="31">
        <f>VLOOKUP(AQ162,'Начисление очков'!$G$4:$H$68,2,FALSE)</f>
        <v>0</v>
      </c>
      <c r="AS162" s="35"/>
      <c r="AT162" s="28">
        <f>VLOOKUP(AS162,'Начисление очков'!$L$4:$M$68,2,FALSE)</f>
        <v>0</v>
      </c>
      <c r="AU162" s="56">
        <v>20</v>
      </c>
      <c r="AV162" s="57">
        <f>VLOOKUP(AU162,'Начисление очков'!$Q$4:$R$68,2,FALSE)</f>
        <v>9</v>
      </c>
      <c r="AW162" s="35"/>
      <c r="AX162" s="28">
        <f>VLOOKUP(AW162,'Начисление очков'!$Q$4:$R$68,2,FALSE)</f>
        <v>0</v>
      </c>
      <c r="AY162" s="46"/>
      <c r="AZ162" s="31">
        <f>IF(AY162&gt;0,VLOOKUP(AY162,'Начисление очков'!$Q$4:$R$68,2,FALSE),0)</f>
        <v>0</v>
      </c>
      <c r="BA162" s="6"/>
      <c r="BB162" s="28">
        <f>VLOOKUP(BA162,'Начисление очков'!$L$4:$M$68,2,FALSE)</f>
        <v>0</v>
      </c>
      <c r="BC162" s="46"/>
      <c r="BD162" s="34">
        <f>IF(BC162&gt;0,VLOOKUP(BC162,'Начисление очков'!$B$4:$C$68,2,FALSE),0)</f>
        <v>0</v>
      </c>
      <c r="BE162" s="35"/>
      <c r="BF162" s="28">
        <f>IF(BE162&gt;0,VLOOKUP(BE162,'Начисление очков'!$G$4:$H$68,2,FALSE),0)</f>
        <v>0</v>
      </c>
      <c r="BG162" s="223"/>
      <c r="BH162" s="222">
        <f>IF(BG162&gt;0,VLOOKUP(BG162,'Начисление очков'!$L$4:$M$68,2,FALSE),0)</f>
        <v>0</v>
      </c>
      <c r="BI162" s="87">
        <v>9</v>
      </c>
      <c r="BJ162" s="88">
        <v>9</v>
      </c>
      <c r="BK162" s="88">
        <v>154</v>
      </c>
      <c r="BM162" s="24" t="e">
        <f>IF(#REF!=0,0,1)</f>
        <v>#REF!</v>
      </c>
    </row>
    <row r="163" spans="2:65" ht="15.9" customHeight="1" x14ac:dyDescent="0.3">
      <c r="B163" s="66" t="s">
        <v>95</v>
      </c>
      <c r="C163" s="67">
        <f>C162+1</f>
        <v>154</v>
      </c>
      <c r="D163" s="114">
        <f>IF(BK163=0," ",BK163-C163)</f>
        <v>10</v>
      </c>
      <c r="E163" s="65">
        <f>LARGE((N163,P163,R163,T163,V163,X163,Z163,AB163,AD163,AF163,AH163,AJ163,AL163,AN163,AP163,AR163,AT163,AV163,AX163,AZ163,BB163,BD163,BF163),1)+LARGE((N163,P163,R163,T163,V163,X163,Z163,AB163,AD163,AF163,AH163,AJ163,AL163,AN163,AP163,AR163,AT163,AV163,AX163,AZ163,BB163,BD163,BF163),2)+LARGE((N163,P163,R163,T163,V163,X163,Z163,AB163,AD163,AF163,AH163,AJ163,AL163,AN163,AP163,AR163,AT163,AV163,AX163,AZ163,BB163,BD163,BF163),3)+LARGE((N163,P163,R163,T163,V163,X163,Z163,AB163,AD163,AF163,AH163,AJ163,AL163,AN163,AP163,AR163,AT163,AV163,AX163,AZ163,BB163,BD163,BF163),4)+LARGE((N163,P163,R163,T163,V163,X163,Z163,AB163,AD163,AF163,AH163,AJ163,AL163,AN163,AP163,AR163,AT163,AV163,AX163,AZ163,BB163,BD163,BF163),5)+LARGE((N163,P163,R163,T163,V163,X163,Z163,AB163,AD163,AF163,AH163,AJ163,AL163,AN163,AP163,AR163,AT163,AV163,AX163,AZ163,BB163,BD163,BF163),6)+LARGE((N163,P163,R163,T163,V163,X163,Z163,AB163,AD163,AF163,AH163,AJ163,AL163,AN163,AP163,AR163,AT163,AV163,AX163,AZ163,BB163,BD163,BF163),7)+LARGE((N163,P163,R163,T163,V163,X163,Z163,AB163,AD163,AF163,AH163,AJ163,AL163,AN163,AP163,AR163,AT163,AV163,AX163,AZ163,BB163,BD163,BF163),8)</f>
        <v>9</v>
      </c>
      <c r="F163" s="74">
        <f>E163-BI163</f>
        <v>5</v>
      </c>
      <c r="G163" s="73" t="str">
        <f>IF(SUMIF(M163:BF163,"&lt;0")&lt;&gt;0,SUMIF(M163:BF163,"&lt;0")*(-1)," ")</f>
        <v xml:space="preserve"> </v>
      </c>
      <c r="H163" s="77">
        <f>N163+P163+R163+T163+V163+X163+Z163+AB163+AD163+AF163+AH163+AJ163+AL163+AN163+AP163+AR163+AT163+AV163+AX163+AZ163+BB163+BD163+BF163</f>
        <v>9</v>
      </c>
      <c r="I163" s="74">
        <f>H163-BJ163</f>
        <v>5</v>
      </c>
      <c r="J163" s="78">
        <f>IF(M163=0,0,1)+IF(O163=0,0,1)+IF(Q163=0,0,1)+IF(S163=0,0,1)+IF(U163=0,0,1)+IF(W163=0,0,1)+IF(Y163=0,0,1)+IF(AA163=0,0,1)+IF(AC163=0,0,1)+IF(AE163=0,0,1)+IF(AG163=0,0,1)+IF(AI163=0,0,1)+IF(AK163=0,0,1)+IF(AM163=0,0,1)+IF(AO163=0,0,1)+IF(AQ163=0,0,1)+IF(AU163=0,0,1)+IF(AS163=0,0,1)+IF(AU163=0,0,1)+IF(AW163=0,0,1)+IF(AY163=0,0,1)+IF(BA163=0,0,1)+IF(BC163=0,0,1)+IF(BE163=0,0,1)</f>
        <v>4</v>
      </c>
      <c r="K163" s="80">
        <f>IF(J163=0,"-",IF(J163&gt;8,E163/8,E163/J163))</f>
        <v>2.25</v>
      </c>
      <c r="L163" s="81">
        <f>IF(OR(H163=0,J163=0),"-",H163/J163)</f>
        <v>2.25</v>
      </c>
      <c r="M163" s="46">
        <v>36</v>
      </c>
      <c r="N163" s="31">
        <f>IF(M163&gt;0,VLOOKUP(M163,'Начисление очков'!$L$4:$M$68,2,FALSE),0)</f>
        <v>5</v>
      </c>
      <c r="O163" s="35"/>
      <c r="P163" s="28">
        <f>IF(O163&gt;0,VLOOKUP(O163,'Начисление очков'!$G$4:$H$68,2,FALSE),0)</f>
        <v>0</v>
      </c>
      <c r="Q163" s="34"/>
      <c r="R163" s="31">
        <f>VLOOKUP(Q163,'Начисление очков'!$V$4:$W$68,2,FALSE)</f>
        <v>0</v>
      </c>
      <c r="S163" s="35"/>
      <c r="T163" s="28">
        <f>VLOOKUP(S163,'Начисление очков'!$Q$4:$R$68,2,FALSE)</f>
        <v>0</v>
      </c>
      <c r="U163" s="35"/>
      <c r="V163" s="28">
        <f>VLOOKUP(U163,'Начисление очков'!$Q$4:$R$68,2,FALSE)</f>
        <v>0</v>
      </c>
      <c r="W163" s="34">
        <v>32</v>
      </c>
      <c r="X163" s="31">
        <f>VLOOKUP(W163,'Начисление очков'!$V$4:$W$68,2,FALSE)</f>
        <v>2</v>
      </c>
      <c r="Y163" s="35"/>
      <c r="Z163" s="28">
        <f>IF(Y163&gt;0,VLOOKUP(Y163,'Начисление очков'!$G$4:$H$68,2,FALSE),0)</f>
        <v>0</v>
      </c>
      <c r="AA163" s="56"/>
      <c r="AB163" s="57">
        <f>IF(AA163&gt;0,VLOOKUP(AA163,'Начисление очков'!$B$4:$C$68,2,FALSE),0)</f>
        <v>0</v>
      </c>
      <c r="AC163" s="35">
        <v>64</v>
      </c>
      <c r="AD163" s="28">
        <f>IF(AC163&gt;0,VLOOKUP(AC163,'Начисление очков'!$G$4:$H$68,2,FALSE),0)</f>
        <v>1</v>
      </c>
      <c r="AE163" s="34"/>
      <c r="AF163" s="31">
        <f>VLOOKUP(AE163,'Начисление очков'!$V$4:$W$68,2,FALSE)</f>
        <v>0</v>
      </c>
      <c r="AG163" s="6"/>
      <c r="AH163" s="6">
        <f>IF(AG163&gt;0,VLOOKUP(AG163,'Начисление очков'!$B$4:$C$68,2,FALSE),0)</f>
        <v>0</v>
      </c>
      <c r="AI163" s="46"/>
      <c r="AJ163" s="34">
        <f>IF(AI163&gt;0,VLOOKUP(AI163,'Начисление очков'!$B$4:$C$68,2,FALSE),0)</f>
        <v>0</v>
      </c>
      <c r="AK163" s="6"/>
      <c r="AL163" s="28">
        <f>VLOOKUP(AK163,'Начисление очков'!$V$4:$W$68,2,FALSE)</f>
        <v>0</v>
      </c>
      <c r="AM163" s="34"/>
      <c r="AN163" s="31">
        <f>IF(AM163&gt;0,VLOOKUP(AM163,'Начисление очков'!$G$4:$H$68,2,FALSE),0)</f>
        <v>0</v>
      </c>
      <c r="AO163" s="35"/>
      <c r="AP163" s="107">
        <f>VLOOKUP(AO163,'Начисление очков'!$L$4:$M$68,2,FALSE)</f>
        <v>0</v>
      </c>
      <c r="AQ163" s="34"/>
      <c r="AR163" s="31">
        <f>VLOOKUP(AQ163,'Начисление очков'!$G$4:$H$68,2,FALSE)</f>
        <v>0</v>
      </c>
      <c r="AS163" s="35"/>
      <c r="AT163" s="28">
        <f>VLOOKUP(AS163,'Начисление очков'!$L$4:$M$68,2,FALSE)</f>
        <v>0</v>
      </c>
      <c r="AU163" s="56"/>
      <c r="AV163" s="57">
        <f>VLOOKUP(AU163,'Начисление очков'!$Q$4:$R$68,2,FALSE)</f>
        <v>0</v>
      </c>
      <c r="AW163" s="35"/>
      <c r="AX163" s="28">
        <f>VLOOKUP(AW163,'Начисление очков'!$Q$4:$R$68,2,FALSE)</f>
        <v>0</v>
      </c>
      <c r="AY163" s="46">
        <v>44</v>
      </c>
      <c r="AZ163" s="31">
        <f>IF(AY163&gt;0,VLOOKUP(AY163,'Начисление очков'!$Q$4:$R$68,2,FALSE),0)</f>
        <v>1</v>
      </c>
      <c r="BA163" s="6"/>
      <c r="BB163" s="28">
        <f>VLOOKUP(BA163,'Начисление очков'!$L$4:$M$68,2,FALSE)</f>
        <v>0</v>
      </c>
      <c r="BC163" s="46"/>
      <c r="BD163" s="34">
        <f>IF(BC163&gt;0,VLOOKUP(BC163,'Начисление очков'!$B$4:$C$68,2,FALSE),0)</f>
        <v>0</v>
      </c>
      <c r="BE163" s="35"/>
      <c r="BF163" s="28">
        <f>IF(BE163&gt;0,VLOOKUP(BE163,'Начисление очков'!$G$4:$H$68,2,FALSE),0)</f>
        <v>0</v>
      </c>
      <c r="BG163" s="223"/>
      <c r="BH163" s="222">
        <f>IF(BG163&gt;0,VLOOKUP(BG163,'Начисление очков'!$L$4:$M$68,2,FALSE),0)</f>
        <v>0</v>
      </c>
      <c r="BI163" s="87">
        <v>4</v>
      </c>
      <c r="BJ163" s="88">
        <v>4</v>
      </c>
      <c r="BK163" s="88">
        <v>164</v>
      </c>
      <c r="BM163" s="24" t="e">
        <f>IF(#REF!=0,0,1)</f>
        <v>#REF!</v>
      </c>
    </row>
    <row r="164" spans="2:65" ht="15.9" customHeight="1" x14ac:dyDescent="0.3">
      <c r="B164" s="66" t="s">
        <v>40</v>
      </c>
      <c r="C164" s="67">
        <f>C163+1</f>
        <v>155</v>
      </c>
      <c r="D164" s="114">
        <f>IF(BK164=0," ",BK164-C164)</f>
        <v>0</v>
      </c>
      <c r="E164" s="65">
        <f>LARGE((N164,P164,R164,T164,V164,X164,Z164,AB164,AD164,AF164,AH164,AJ164,AL164,AN164,AP164,AR164,AT164,AV164,AX164,AZ164,BB164,BD164,BF164),1)+LARGE((N164,P164,R164,T164,V164,X164,Z164,AB164,AD164,AF164,AH164,AJ164,AL164,AN164,AP164,AR164,AT164,AV164,AX164,AZ164,BB164,BD164,BF164),2)+LARGE((N164,P164,R164,T164,V164,X164,Z164,AB164,AD164,AF164,AH164,AJ164,AL164,AN164,AP164,AR164,AT164,AV164,AX164,AZ164,BB164,BD164,BF164),3)+LARGE((N164,P164,R164,T164,V164,X164,Z164,AB164,AD164,AF164,AH164,AJ164,AL164,AN164,AP164,AR164,AT164,AV164,AX164,AZ164,BB164,BD164,BF164),4)+LARGE((N164,P164,R164,T164,V164,X164,Z164,AB164,AD164,AF164,AH164,AJ164,AL164,AN164,AP164,AR164,AT164,AV164,AX164,AZ164,BB164,BD164,BF164),5)+LARGE((N164,P164,R164,T164,V164,X164,Z164,AB164,AD164,AF164,AH164,AJ164,AL164,AN164,AP164,AR164,AT164,AV164,AX164,AZ164,BB164,BD164,BF164),6)+LARGE((N164,P164,R164,T164,V164,X164,Z164,AB164,AD164,AF164,AH164,AJ164,AL164,AN164,AP164,AR164,AT164,AV164,AX164,AZ164,BB164,BD164,BF164),7)+LARGE((N164,P164,R164,T164,V164,X164,Z164,AB164,AD164,AF164,AH164,AJ164,AL164,AN164,AP164,AR164,AT164,AV164,AX164,AZ164,BB164,BD164,BF164),8)</f>
        <v>8</v>
      </c>
      <c r="F164" s="74">
        <f>E164-BI164</f>
        <v>0</v>
      </c>
      <c r="G164" s="73" t="str">
        <f>IF(SUMIF(M164:BF164,"&lt;0")&lt;&gt;0,SUMIF(M164:BF164,"&lt;0")*(-1)," ")</f>
        <v xml:space="preserve"> </v>
      </c>
      <c r="H164" s="77">
        <f>N164+P164+R164+T164+V164+X164+Z164+AB164+AD164+AF164+AH164+AJ164+AL164+AN164+AP164+AR164+AT164+AV164+AX164+AZ164+BB164+BD164+BF164</f>
        <v>8</v>
      </c>
      <c r="I164" s="74">
        <f>H164-BJ164</f>
        <v>0</v>
      </c>
      <c r="J164" s="78">
        <f>IF(M164=0,0,1)+IF(O164=0,0,1)+IF(Q164=0,0,1)+IF(S164=0,0,1)+IF(U164=0,0,1)+IF(W164=0,0,1)+IF(Y164=0,0,1)+IF(AA164=0,0,1)+IF(AC164=0,0,1)+IF(AE164=0,0,1)+IF(AG164=0,0,1)+IF(AI164=0,0,1)+IF(AK164=0,0,1)+IF(AM164=0,0,1)+IF(AO164=0,0,1)+IF(AQ164=0,0,1)+IF(AU164=0,0,1)+IF(AS164=0,0,1)+IF(AU164=0,0,1)+IF(AW164=0,0,1)+IF(AY164=0,0,1)+IF(BA164=0,0,1)+IF(BC164=0,0,1)+IF(BE164=0,0,1)</f>
        <v>2</v>
      </c>
      <c r="K164" s="80">
        <f>IF(J164=0,"-",IF(J164&gt;8,E164/8,E164/J164))</f>
        <v>4</v>
      </c>
      <c r="L164" s="81">
        <f>IF(OR(H164=0,J164=0),"-",H164/J164)</f>
        <v>4</v>
      </c>
      <c r="M164" s="46"/>
      <c r="N164" s="31">
        <f>IF(M164&gt;0,VLOOKUP(M164,'Начисление очков'!$L$4:$M$68,2,FALSE),0)</f>
        <v>0</v>
      </c>
      <c r="O164" s="35"/>
      <c r="P164" s="28">
        <f>IF(O164&gt;0,VLOOKUP(O164,'Начисление очков'!$G$4:$H$68,2,FALSE),0)</f>
        <v>0</v>
      </c>
      <c r="Q164" s="34"/>
      <c r="R164" s="31">
        <f>VLOOKUP(Q164,'Начисление очков'!$V$4:$W$68,2,FALSE)</f>
        <v>0</v>
      </c>
      <c r="S164" s="35"/>
      <c r="T164" s="28">
        <f>VLOOKUP(S164,'Начисление очков'!$Q$4:$R$68,2,FALSE)</f>
        <v>0</v>
      </c>
      <c r="U164" s="35"/>
      <c r="V164" s="28">
        <f>VLOOKUP(U164,'Начисление очков'!$Q$4:$R$68,2,FALSE)</f>
        <v>0</v>
      </c>
      <c r="W164" s="34"/>
      <c r="X164" s="31">
        <f>VLOOKUP(W164,'Начисление очков'!$V$4:$W$68,2,FALSE)</f>
        <v>0</v>
      </c>
      <c r="Y164" s="35"/>
      <c r="Z164" s="28">
        <f>IF(Y164&gt;0,VLOOKUP(Y164,'Начисление очков'!$G$4:$H$68,2,FALSE),0)</f>
        <v>0</v>
      </c>
      <c r="AA164" s="56"/>
      <c r="AB164" s="57">
        <f>IF(AA164&gt;0,VLOOKUP(AA164,'Начисление очков'!$B$4:$C$68,2,FALSE),0)</f>
        <v>0</v>
      </c>
      <c r="AC164" s="35"/>
      <c r="AD164" s="28">
        <f>IF(AC164&gt;0,VLOOKUP(AC164,'Начисление очков'!$G$4:$H$68,2,FALSE),0)</f>
        <v>0</v>
      </c>
      <c r="AE164" s="34">
        <v>20</v>
      </c>
      <c r="AF164" s="31">
        <f>VLOOKUP(AE164,'Начисление очков'!$V$4:$W$68,2,FALSE)</f>
        <v>6</v>
      </c>
      <c r="AG164" s="6"/>
      <c r="AH164" s="6">
        <f>IF(AG164&gt;0,VLOOKUP(AG164,'Начисление очков'!$B$4:$C$68,2,FALSE),0)</f>
        <v>0</v>
      </c>
      <c r="AI164" s="46"/>
      <c r="AJ164" s="34">
        <f>IF(AI164&gt;0,VLOOKUP(AI164,'Начисление очков'!$B$4:$C$68,2,FALSE),0)</f>
        <v>0</v>
      </c>
      <c r="AK164" s="6"/>
      <c r="AL164" s="28">
        <f>VLOOKUP(AK164,'Начисление очков'!$V$4:$W$68,2,FALSE)</f>
        <v>0</v>
      </c>
      <c r="AM164" s="34"/>
      <c r="AN164" s="31">
        <f>IF(AM164&gt;0,VLOOKUP(AM164,'Начисление очков'!$G$4:$H$68,2,FALSE),0)</f>
        <v>0</v>
      </c>
      <c r="AO164" s="35"/>
      <c r="AP164" s="107">
        <f>VLOOKUP(AO164,'Начисление очков'!$L$4:$M$68,2,FALSE)</f>
        <v>0</v>
      </c>
      <c r="AQ164" s="34"/>
      <c r="AR164" s="31">
        <f>VLOOKUP(AQ164,'Начисление очков'!$G$4:$H$68,2,FALSE)</f>
        <v>0</v>
      </c>
      <c r="AS164" s="35"/>
      <c r="AT164" s="28">
        <f>VLOOKUP(AS164,'Начисление очков'!$L$4:$M$68,2,FALSE)</f>
        <v>0</v>
      </c>
      <c r="AU164" s="56"/>
      <c r="AV164" s="57">
        <f>VLOOKUP(AU164,'Начисление очков'!$Q$4:$R$68,2,FALSE)</f>
        <v>0</v>
      </c>
      <c r="AW164" s="35"/>
      <c r="AX164" s="28">
        <f>VLOOKUP(AW164,'Начисление очков'!$Q$4:$R$68,2,FALSE)</f>
        <v>0</v>
      </c>
      <c r="AY164" s="46"/>
      <c r="AZ164" s="31">
        <f>IF(AY164&gt;0,VLOOKUP(AY164,'Начисление очков'!$Q$4:$R$68,2,FALSE),0)</f>
        <v>0</v>
      </c>
      <c r="BA164" s="6"/>
      <c r="BB164" s="28">
        <f>VLOOKUP(BA164,'Начисление очков'!$L$4:$M$68,2,FALSE)</f>
        <v>0</v>
      </c>
      <c r="BC164" s="46">
        <v>64</v>
      </c>
      <c r="BD164" s="34">
        <f>IF(BC164&gt;0,VLOOKUP(BC164,'Начисление очков'!$B$4:$C$68,2,FALSE),0)</f>
        <v>2</v>
      </c>
      <c r="BE164" s="35"/>
      <c r="BF164" s="28">
        <f>IF(BE164&gt;0,VLOOKUP(BE164,'Начисление очков'!$G$4:$H$68,2,FALSE),0)</f>
        <v>0</v>
      </c>
      <c r="BG164" s="223"/>
      <c r="BH164" s="222">
        <f>IF(BG164&gt;0,VLOOKUP(BG164,'Начисление очков'!$L$4:$M$68,2,FALSE),0)</f>
        <v>0</v>
      </c>
      <c r="BI164" s="87">
        <v>8</v>
      </c>
      <c r="BJ164" s="88">
        <v>8</v>
      </c>
      <c r="BK164" s="88">
        <v>155</v>
      </c>
      <c r="BM164" s="24" t="e">
        <f>IF(#REF!=0,0,1)</f>
        <v>#REF!</v>
      </c>
    </row>
    <row r="165" spans="2:65" ht="15.9" customHeight="1" x14ac:dyDescent="0.3">
      <c r="B165" s="66" t="s">
        <v>191</v>
      </c>
      <c r="C165" s="67">
        <f>C164+1</f>
        <v>156</v>
      </c>
      <c r="D165" s="114">
        <f>IF(BK165=0," ",BK165-C165)</f>
        <v>0</v>
      </c>
      <c r="E165" s="65">
        <f>LARGE((N165,P165,R165,T165,V165,X165,Z165,AB165,AD165,AF165,AH165,AJ165,AL165,AN165,AP165,AR165,AT165,AV165,AX165,AZ165,BB165,BD165,BF165),1)+LARGE((N165,P165,R165,T165,V165,X165,Z165,AB165,AD165,AF165,AH165,AJ165,AL165,AN165,AP165,AR165,AT165,AV165,AX165,AZ165,BB165,BD165,BF165),2)+LARGE((N165,P165,R165,T165,V165,X165,Z165,AB165,AD165,AF165,AH165,AJ165,AL165,AN165,AP165,AR165,AT165,AV165,AX165,AZ165,BB165,BD165,BF165),3)+LARGE((N165,P165,R165,T165,V165,X165,Z165,AB165,AD165,AF165,AH165,AJ165,AL165,AN165,AP165,AR165,AT165,AV165,AX165,AZ165,BB165,BD165,BF165),4)+LARGE((N165,P165,R165,T165,V165,X165,Z165,AB165,AD165,AF165,AH165,AJ165,AL165,AN165,AP165,AR165,AT165,AV165,AX165,AZ165,BB165,BD165,BF165),5)+LARGE((N165,P165,R165,T165,V165,X165,Z165,AB165,AD165,AF165,AH165,AJ165,AL165,AN165,AP165,AR165,AT165,AV165,AX165,AZ165,BB165,BD165,BF165),6)+LARGE((N165,P165,R165,T165,V165,X165,Z165,AB165,AD165,AF165,AH165,AJ165,AL165,AN165,AP165,AR165,AT165,AV165,AX165,AZ165,BB165,BD165,BF165),7)+LARGE((N165,P165,R165,T165,V165,X165,Z165,AB165,AD165,AF165,AH165,AJ165,AL165,AN165,AP165,AR165,AT165,AV165,AX165,AZ165,BB165,BD165,BF165),8)</f>
        <v>8</v>
      </c>
      <c r="F165" s="74">
        <f>E165-BI165</f>
        <v>0</v>
      </c>
      <c r="G165" s="73" t="str">
        <f>IF(SUMIF(M165:BF165,"&lt;0")&lt;&gt;0,SUMIF(M165:BF165,"&lt;0")*(-1)," ")</f>
        <v xml:space="preserve"> </v>
      </c>
      <c r="H165" s="77">
        <f>N165+P165+R165+T165+V165+X165+Z165+AB165+AD165+AF165+AH165+AJ165+AL165+AN165+AP165+AR165+AT165+AV165+AX165+AZ165+BB165+BD165+BF165</f>
        <v>8</v>
      </c>
      <c r="I165" s="74">
        <f>H165-BJ165</f>
        <v>0</v>
      </c>
      <c r="J165" s="78">
        <f>IF(M165=0,0,1)+IF(O165=0,0,1)+IF(Q165=0,0,1)+IF(S165=0,0,1)+IF(U165=0,0,1)+IF(W165=0,0,1)+IF(Y165=0,0,1)+IF(AA165=0,0,1)+IF(AC165=0,0,1)+IF(AE165=0,0,1)+IF(AG165=0,0,1)+IF(AI165=0,0,1)+IF(AK165=0,0,1)+IF(AM165=0,0,1)+IF(AO165=0,0,1)+IF(AQ165=0,0,1)+IF(AU165=0,0,1)+IF(AS165=0,0,1)+IF(AU165=0,0,1)+IF(AW165=0,0,1)+IF(AY165=0,0,1)+IF(BA165=0,0,1)+IF(BC165=0,0,1)+IF(BE165=0,0,1)</f>
        <v>2</v>
      </c>
      <c r="K165" s="80">
        <f>IF(J165=0,"-",IF(J165&gt;8,E165/8,E165/J165))</f>
        <v>4</v>
      </c>
      <c r="L165" s="81">
        <f>IF(OR(H165=0,J165=0),"-",H165/J165)</f>
        <v>4</v>
      </c>
      <c r="M165" s="46"/>
      <c r="N165" s="31">
        <f>IF(M165&gt;0,VLOOKUP(M165,'Начисление очков'!$L$4:$M$68,2,FALSE),0)</f>
        <v>0</v>
      </c>
      <c r="O165" s="35"/>
      <c r="P165" s="28">
        <f>IF(O165&gt;0,VLOOKUP(O165,'Начисление очков'!$G$4:$H$68,2,FALSE),0)</f>
        <v>0</v>
      </c>
      <c r="Q165" s="34"/>
      <c r="R165" s="31">
        <f>VLOOKUP(Q165,'Начисление очков'!$V$4:$W$68,2,FALSE)</f>
        <v>0</v>
      </c>
      <c r="S165" s="35"/>
      <c r="T165" s="28">
        <f>VLOOKUP(S165,'Начисление очков'!$Q$4:$R$68,2,FALSE)</f>
        <v>0</v>
      </c>
      <c r="U165" s="35"/>
      <c r="V165" s="28">
        <f>VLOOKUP(U165,'Начисление очков'!$Q$4:$R$68,2,FALSE)</f>
        <v>0</v>
      </c>
      <c r="W165" s="34"/>
      <c r="X165" s="31">
        <f>VLOOKUP(W165,'Начисление очков'!$V$4:$W$68,2,FALSE)</f>
        <v>0</v>
      </c>
      <c r="Y165" s="35"/>
      <c r="Z165" s="28">
        <f>IF(Y165&gt;0,VLOOKUP(Y165,'Начисление очков'!$G$4:$H$68,2,FALSE),0)</f>
        <v>0</v>
      </c>
      <c r="AA165" s="56"/>
      <c r="AB165" s="57">
        <f>IF(AA165&gt;0,VLOOKUP(AA165,'Начисление очков'!$B$4:$C$68,2,FALSE),0)</f>
        <v>0</v>
      </c>
      <c r="AC165" s="35">
        <v>64</v>
      </c>
      <c r="AD165" s="28">
        <f>IF(AC165&gt;0,VLOOKUP(AC165,'Начисление очков'!$G$4:$H$68,2,FALSE),0)</f>
        <v>1</v>
      </c>
      <c r="AE165" s="34">
        <v>17</v>
      </c>
      <c r="AF165" s="31">
        <f>VLOOKUP(AE165,'Начисление очков'!$V$4:$W$68,2,FALSE)</f>
        <v>7</v>
      </c>
      <c r="AG165" s="6"/>
      <c r="AH165" s="6">
        <f>IF(AG165&gt;0,VLOOKUP(AG165,'Начисление очков'!$B$4:$C$68,2,FALSE),0)</f>
        <v>0</v>
      </c>
      <c r="AI165" s="46"/>
      <c r="AJ165" s="34">
        <f>IF(AI165&gt;0,VLOOKUP(AI165,'Начисление очков'!$B$4:$C$68,2,FALSE),0)</f>
        <v>0</v>
      </c>
      <c r="AK165" s="6"/>
      <c r="AL165" s="28">
        <f>VLOOKUP(AK165,'Начисление очков'!$V$4:$W$68,2,FALSE)</f>
        <v>0</v>
      </c>
      <c r="AM165" s="34"/>
      <c r="AN165" s="31">
        <f>IF(AM165&gt;0,VLOOKUP(AM165,'Начисление очков'!$G$4:$H$68,2,FALSE),0)</f>
        <v>0</v>
      </c>
      <c r="AO165" s="35"/>
      <c r="AP165" s="107">
        <f>VLOOKUP(AO165,'Начисление очков'!$L$4:$M$68,2,FALSE)</f>
        <v>0</v>
      </c>
      <c r="AQ165" s="34"/>
      <c r="AR165" s="31">
        <f>VLOOKUP(AQ165,'Начисление очков'!$G$4:$H$68,2,FALSE)</f>
        <v>0</v>
      </c>
      <c r="AS165" s="35"/>
      <c r="AT165" s="28">
        <f>VLOOKUP(AS165,'Начисление очков'!$L$4:$M$68,2,FALSE)</f>
        <v>0</v>
      </c>
      <c r="AU165" s="56"/>
      <c r="AV165" s="57">
        <f>VLOOKUP(AU165,'Начисление очков'!$Q$4:$R$68,2,FALSE)</f>
        <v>0</v>
      </c>
      <c r="AW165" s="35"/>
      <c r="AX165" s="28">
        <f>VLOOKUP(AW165,'Начисление очков'!$Q$4:$R$68,2,FALSE)</f>
        <v>0</v>
      </c>
      <c r="AY165" s="46"/>
      <c r="AZ165" s="31">
        <f>IF(AY165&gt;0,VLOOKUP(AY165,'Начисление очков'!$Q$4:$R$68,2,FALSE),0)</f>
        <v>0</v>
      </c>
      <c r="BA165" s="6"/>
      <c r="BB165" s="28">
        <f>VLOOKUP(BA165,'Начисление очков'!$L$4:$M$68,2,FALSE)</f>
        <v>0</v>
      </c>
      <c r="BC165" s="46"/>
      <c r="BD165" s="34">
        <f>IF(BC165&gt;0,VLOOKUP(BC165,'Начисление очков'!$B$4:$C$68,2,FALSE),0)</f>
        <v>0</v>
      </c>
      <c r="BE165" s="35"/>
      <c r="BF165" s="28">
        <f>IF(BE165&gt;0,VLOOKUP(BE165,'Начисление очков'!$G$4:$H$68,2,FALSE),0)</f>
        <v>0</v>
      </c>
      <c r="BG165" s="223"/>
      <c r="BH165" s="222">
        <f>IF(BG165&gt;0,VLOOKUP(BG165,'Начисление очков'!$L$4:$M$68,2,FALSE),0)</f>
        <v>0</v>
      </c>
      <c r="BI165" s="87">
        <v>8</v>
      </c>
      <c r="BJ165" s="88">
        <v>8</v>
      </c>
      <c r="BK165" s="88">
        <v>156</v>
      </c>
      <c r="BM165" s="24" t="e">
        <f>IF(#REF!=0,0,1)</f>
        <v>#REF!</v>
      </c>
    </row>
    <row r="166" spans="2:65" ht="15.9" customHeight="1" x14ac:dyDescent="0.3">
      <c r="B166" s="66" t="s">
        <v>212</v>
      </c>
      <c r="C166" s="67">
        <f>C165+1</f>
        <v>157</v>
      </c>
      <c r="D166" s="114">
        <f>IF(BK166=0," ",BK166-C166)</f>
        <v>0</v>
      </c>
      <c r="E166" s="65">
        <f>LARGE((N166,P166,R166,T166,V166,X166,Z166,AB166,AD166,AF166,AH166,AJ166,AL166,AN166,AP166,AR166,AT166,AV166,AX166,AZ166,BB166,BD166,BF166),1)+LARGE((N166,P166,R166,T166,V166,X166,Z166,AB166,AD166,AF166,AH166,AJ166,AL166,AN166,AP166,AR166,AT166,AV166,AX166,AZ166,BB166,BD166,BF166),2)+LARGE((N166,P166,R166,T166,V166,X166,Z166,AB166,AD166,AF166,AH166,AJ166,AL166,AN166,AP166,AR166,AT166,AV166,AX166,AZ166,BB166,BD166,BF166),3)+LARGE((N166,P166,R166,T166,V166,X166,Z166,AB166,AD166,AF166,AH166,AJ166,AL166,AN166,AP166,AR166,AT166,AV166,AX166,AZ166,BB166,BD166,BF166),4)+LARGE((N166,P166,R166,T166,V166,X166,Z166,AB166,AD166,AF166,AH166,AJ166,AL166,AN166,AP166,AR166,AT166,AV166,AX166,AZ166,BB166,BD166,BF166),5)+LARGE((N166,P166,R166,T166,V166,X166,Z166,AB166,AD166,AF166,AH166,AJ166,AL166,AN166,AP166,AR166,AT166,AV166,AX166,AZ166,BB166,BD166,BF166),6)+LARGE((N166,P166,R166,T166,V166,X166,Z166,AB166,AD166,AF166,AH166,AJ166,AL166,AN166,AP166,AR166,AT166,AV166,AX166,AZ166,BB166,BD166,BF166),7)+LARGE((N166,P166,R166,T166,V166,X166,Z166,AB166,AD166,AF166,AH166,AJ166,AL166,AN166,AP166,AR166,AT166,AV166,AX166,AZ166,BB166,BD166,BF166),8)</f>
        <v>8</v>
      </c>
      <c r="F166" s="74">
        <f>E166-BI166</f>
        <v>0</v>
      </c>
      <c r="G166" s="73" t="str">
        <f>IF(SUMIF(M166:BF166,"&lt;0")&lt;&gt;0,SUMIF(M166:BF166,"&lt;0")*(-1)," ")</f>
        <v xml:space="preserve"> </v>
      </c>
      <c r="H166" s="77">
        <f>N166+P166+R166+T166+V166+X166+Z166+AB166+AD166+AF166+AH166+AJ166+AL166+AN166+AP166+AR166+AT166+AV166+AX166+AZ166+BB166+BD166+BF166</f>
        <v>8</v>
      </c>
      <c r="I166" s="74">
        <f>H166-BJ166</f>
        <v>0</v>
      </c>
      <c r="J166" s="78">
        <f>IF(M166=0,0,1)+IF(O166=0,0,1)+IF(Q166=0,0,1)+IF(S166=0,0,1)+IF(U166=0,0,1)+IF(W166=0,0,1)+IF(Y166=0,0,1)+IF(AA166=0,0,1)+IF(AC166=0,0,1)+IF(AE166=0,0,1)+IF(AG166=0,0,1)+IF(AI166=0,0,1)+IF(AK166=0,0,1)+IF(AM166=0,0,1)+IF(AO166=0,0,1)+IF(AQ166=0,0,1)+IF(AU166=0,0,1)+IF(AS166=0,0,1)+IF(AU166=0,0,1)+IF(AW166=0,0,1)+IF(AY166=0,0,1)+IF(BA166=0,0,1)+IF(BC166=0,0,1)+IF(BE166=0,0,1)</f>
        <v>2</v>
      </c>
      <c r="K166" s="80">
        <f>IF(J166=0,"-",IF(J166&gt;8,E166/8,E166/J166))</f>
        <v>4</v>
      </c>
      <c r="L166" s="81">
        <f>IF(OR(H166=0,J166=0),"-",H166/J166)</f>
        <v>4</v>
      </c>
      <c r="M166" s="46"/>
      <c r="N166" s="31">
        <f>IF(M166&gt;0,VLOOKUP(M166,'Начисление очков'!$L$4:$M$68,2,FALSE),0)</f>
        <v>0</v>
      </c>
      <c r="O166" s="35"/>
      <c r="P166" s="28">
        <f>IF(O166&gt;0,VLOOKUP(O166,'Начисление очков'!$G$4:$H$68,2,FALSE),0)</f>
        <v>0</v>
      </c>
      <c r="Q166" s="34"/>
      <c r="R166" s="31">
        <f>VLOOKUP(Q166,'Начисление очков'!$V$4:$W$68,2,FALSE)</f>
        <v>0</v>
      </c>
      <c r="S166" s="35"/>
      <c r="T166" s="28">
        <f>VLOOKUP(S166,'Начисление очков'!$Q$4:$R$68,2,FALSE)</f>
        <v>0</v>
      </c>
      <c r="U166" s="35"/>
      <c r="V166" s="28">
        <f>VLOOKUP(U166,'Начисление очков'!$Q$4:$R$68,2,FALSE)</f>
        <v>0</v>
      </c>
      <c r="W166" s="34">
        <v>16</v>
      </c>
      <c r="X166" s="31">
        <f>VLOOKUP(W166,'Начисление очков'!$V$4:$W$68,2,FALSE)</f>
        <v>7</v>
      </c>
      <c r="Y166" s="35">
        <v>64</v>
      </c>
      <c r="Z166" s="28">
        <f>IF(Y166&gt;0,VLOOKUP(Y166,'Начисление очков'!$G$4:$H$68,2,FALSE),0)</f>
        <v>1</v>
      </c>
      <c r="AA166" s="56"/>
      <c r="AB166" s="57">
        <f>IF(AA166&gt;0,VLOOKUP(AA166,'Начисление очков'!$B$4:$C$68,2,FALSE),0)</f>
        <v>0</v>
      </c>
      <c r="AC166" s="35"/>
      <c r="AD166" s="28">
        <f>IF(AC166&gt;0,VLOOKUP(AC166,'Начисление очков'!$G$4:$H$68,2,FALSE),0)</f>
        <v>0</v>
      </c>
      <c r="AE166" s="34"/>
      <c r="AF166" s="31">
        <f>VLOOKUP(AE166,'Начисление очков'!$V$4:$W$68,2,FALSE)</f>
        <v>0</v>
      </c>
      <c r="AG166" s="6"/>
      <c r="AH166" s="6">
        <f>IF(AG166&gt;0,VLOOKUP(AG166,'Начисление очков'!$B$4:$C$68,2,FALSE),0)</f>
        <v>0</v>
      </c>
      <c r="AI166" s="46"/>
      <c r="AJ166" s="34">
        <f>IF(AI166&gt;0,VLOOKUP(AI166,'Начисление очков'!$B$4:$C$68,2,FALSE),0)</f>
        <v>0</v>
      </c>
      <c r="AK166" s="6"/>
      <c r="AL166" s="28">
        <f>VLOOKUP(AK166,'Начисление очков'!$V$4:$W$68,2,FALSE)</f>
        <v>0</v>
      </c>
      <c r="AM166" s="34"/>
      <c r="AN166" s="31">
        <f>IF(AM166&gt;0,VLOOKUP(AM166,'Начисление очков'!$G$4:$H$68,2,FALSE),0)</f>
        <v>0</v>
      </c>
      <c r="AO166" s="35"/>
      <c r="AP166" s="107">
        <f>VLOOKUP(AO166,'Начисление очков'!$L$4:$M$68,2,FALSE)</f>
        <v>0</v>
      </c>
      <c r="AQ166" s="34"/>
      <c r="AR166" s="31">
        <f>VLOOKUP(AQ166,'Начисление очков'!$G$4:$H$68,2,FALSE)</f>
        <v>0</v>
      </c>
      <c r="AS166" s="35"/>
      <c r="AT166" s="28">
        <f>VLOOKUP(AS166,'Начисление очков'!$L$4:$M$68,2,FALSE)</f>
        <v>0</v>
      </c>
      <c r="AU166" s="56"/>
      <c r="AV166" s="57">
        <f>VLOOKUP(AU166,'Начисление очков'!$Q$4:$R$68,2,FALSE)</f>
        <v>0</v>
      </c>
      <c r="AW166" s="35"/>
      <c r="AX166" s="28">
        <f>VLOOKUP(AW166,'Начисление очков'!$Q$4:$R$68,2,FALSE)</f>
        <v>0</v>
      </c>
      <c r="AY166" s="46"/>
      <c r="AZ166" s="31">
        <f>IF(AY166&gt;0,VLOOKUP(AY166,'Начисление очков'!$Q$4:$R$68,2,FALSE),0)</f>
        <v>0</v>
      </c>
      <c r="BA166" s="6"/>
      <c r="BB166" s="28">
        <f>VLOOKUP(BA166,'Начисление очков'!$L$4:$M$68,2,FALSE)</f>
        <v>0</v>
      </c>
      <c r="BC166" s="46"/>
      <c r="BD166" s="34">
        <f>IF(BC166&gt;0,VLOOKUP(BC166,'Начисление очков'!$B$4:$C$68,2,FALSE),0)</f>
        <v>0</v>
      </c>
      <c r="BE166" s="35"/>
      <c r="BF166" s="28">
        <f>IF(BE166&gt;0,VLOOKUP(BE166,'Начисление очков'!$G$4:$H$68,2,FALSE),0)</f>
        <v>0</v>
      </c>
      <c r="BG166" s="223"/>
      <c r="BH166" s="222">
        <f>IF(BG166&gt;0,VLOOKUP(BG166,'Начисление очков'!$L$4:$M$68,2,FALSE),0)</f>
        <v>0</v>
      </c>
      <c r="BI166" s="87">
        <v>8</v>
      </c>
      <c r="BJ166" s="88">
        <v>8</v>
      </c>
      <c r="BK166" s="88">
        <v>157</v>
      </c>
      <c r="BM166" s="24" t="e">
        <f>IF(#REF!=0,0,1)</f>
        <v>#REF!</v>
      </c>
    </row>
    <row r="167" spans="2:65" ht="15.9" customHeight="1" x14ac:dyDescent="0.3">
      <c r="B167" s="66" t="s">
        <v>194</v>
      </c>
      <c r="C167" s="67">
        <f>C166+1</f>
        <v>158</v>
      </c>
      <c r="D167" s="114">
        <f>IF(BK167=0," ",BK167-C167)</f>
        <v>0</v>
      </c>
      <c r="E167" s="65">
        <f>LARGE((N167,P167,R167,T167,V167,X167,Z167,AB167,AD167,AF167,AH167,AJ167,AL167,AN167,AP167,AR167,AT167,AV167,AX167,AZ167,BB167,BD167,BF167),1)+LARGE((N167,P167,R167,T167,V167,X167,Z167,AB167,AD167,AF167,AH167,AJ167,AL167,AN167,AP167,AR167,AT167,AV167,AX167,AZ167,BB167,BD167,BF167),2)+LARGE((N167,P167,R167,T167,V167,X167,Z167,AB167,AD167,AF167,AH167,AJ167,AL167,AN167,AP167,AR167,AT167,AV167,AX167,AZ167,BB167,BD167,BF167),3)+LARGE((N167,P167,R167,T167,V167,X167,Z167,AB167,AD167,AF167,AH167,AJ167,AL167,AN167,AP167,AR167,AT167,AV167,AX167,AZ167,BB167,BD167,BF167),4)+LARGE((N167,P167,R167,T167,V167,X167,Z167,AB167,AD167,AF167,AH167,AJ167,AL167,AN167,AP167,AR167,AT167,AV167,AX167,AZ167,BB167,BD167,BF167),5)+LARGE((N167,P167,R167,T167,V167,X167,Z167,AB167,AD167,AF167,AH167,AJ167,AL167,AN167,AP167,AR167,AT167,AV167,AX167,AZ167,BB167,BD167,BF167),6)+LARGE((N167,P167,R167,T167,V167,X167,Z167,AB167,AD167,AF167,AH167,AJ167,AL167,AN167,AP167,AR167,AT167,AV167,AX167,AZ167,BB167,BD167,BF167),7)+LARGE((N167,P167,R167,T167,V167,X167,Z167,AB167,AD167,AF167,AH167,AJ167,AL167,AN167,AP167,AR167,AT167,AV167,AX167,AZ167,BB167,BD167,BF167),8)</f>
        <v>6</v>
      </c>
      <c r="F167" s="74">
        <f>E167-BI167</f>
        <v>0</v>
      </c>
      <c r="G167" s="73" t="str">
        <f>IF(SUMIF(M167:BF167,"&lt;0")&lt;&gt;0,SUMIF(M167:BF167,"&lt;0")*(-1)," ")</f>
        <v xml:space="preserve"> </v>
      </c>
      <c r="H167" s="77">
        <f>N167+P167+R167+T167+V167+X167+Z167+AB167+AD167+AF167+AH167+AJ167+AL167+AN167+AP167+AR167+AT167+AV167+AX167+AZ167+BB167+BD167+BF167</f>
        <v>6</v>
      </c>
      <c r="I167" s="74">
        <f>H167-BJ167</f>
        <v>0</v>
      </c>
      <c r="J167" s="78">
        <f>IF(M167=0,0,1)+IF(O167=0,0,1)+IF(Q167=0,0,1)+IF(S167=0,0,1)+IF(U167=0,0,1)+IF(W167=0,0,1)+IF(Y167=0,0,1)+IF(AA167=0,0,1)+IF(AC167=0,0,1)+IF(AE167=0,0,1)+IF(AG167=0,0,1)+IF(AI167=0,0,1)+IF(AK167=0,0,1)+IF(AM167=0,0,1)+IF(AO167=0,0,1)+IF(AQ167=0,0,1)+IF(AU167=0,0,1)+IF(AS167=0,0,1)+IF(AU167=0,0,1)+IF(AW167=0,0,1)+IF(AY167=0,0,1)+IF(BA167=0,0,1)+IF(BC167=0,0,1)+IF(BE167=0,0,1)</f>
        <v>1</v>
      </c>
      <c r="K167" s="80">
        <f>IF(J167=0,"-",IF(J167&gt;8,E167/8,E167/J167))</f>
        <v>6</v>
      </c>
      <c r="L167" s="81">
        <f>IF(OR(H167=0,J167=0),"-",H167/J167)</f>
        <v>6</v>
      </c>
      <c r="M167" s="46"/>
      <c r="N167" s="31">
        <f>IF(M167&gt;0,VLOOKUP(M167,'Начисление очков'!$L$4:$M$68,2,FALSE),0)</f>
        <v>0</v>
      </c>
      <c r="O167" s="35"/>
      <c r="P167" s="28">
        <f>IF(O167&gt;0,VLOOKUP(O167,'Начисление очков'!$G$4:$H$68,2,FALSE),0)</f>
        <v>0</v>
      </c>
      <c r="Q167" s="34"/>
      <c r="R167" s="31">
        <f>VLOOKUP(Q167,'Начисление очков'!$V$4:$W$68,2,FALSE)</f>
        <v>0</v>
      </c>
      <c r="S167" s="35"/>
      <c r="T167" s="28">
        <f>VLOOKUP(S167,'Начисление очков'!$Q$4:$R$68,2,FALSE)</f>
        <v>0</v>
      </c>
      <c r="U167" s="35"/>
      <c r="V167" s="28">
        <f>VLOOKUP(U167,'Начисление очков'!$Q$4:$R$68,2,FALSE)</f>
        <v>0</v>
      </c>
      <c r="W167" s="34"/>
      <c r="X167" s="31">
        <f>VLOOKUP(W167,'Начисление очков'!$V$4:$W$68,2,FALSE)</f>
        <v>0</v>
      </c>
      <c r="Y167" s="35"/>
      <c r="Z167" s="28">
        <f>IF(Y167&gt;0,VLOOKUP(Y167,'Начисление очков'!$G$4:$H$68,2,FALSE),0)</f>
        <v>0</v>
      </c>
      <c r="AA167" s="56"/>
      <c r="AB167" s="57">
        <f>IF(AA167&gt;0,VLOOKUP(AA167,'Начисление очков'!$B$4:$C$68,2,FALSE),0)</f>
        <v>0</v>
      </c>
      <c r="AC167" s="35"/>
      <c r="AD167" s="28">
        <f>IF(AC167&gt;0,VLOOKUP(AC167,'Начисление очков'!$G$4:$H$68,2,FALSE),0)</f>
        <v>0</v>
      </c>
      <c r="AE167" s="34">
        <v>20</v>
      </c>
      <c r="AF167" s="31">
        <f>VLOOKUP(AE167,'Начисление очков'!$V$4:$W$68,2,FALSE)</f>
        <v>6</v>
      </c>
      <c r="AG167" s="6"/>
      <c r="AH167" s="6">
        <f>IF(AG167&gt;0,VLOOKUP(AG167,'Начисление очков'!$B$4:$C$68,2,FALSE),0)</f>
        <v>0</v>
      </c>
      <c r="AI167" s="46"/>
      <c r="AJ167" s="34">
        <f>IF(AI167&gt;0,VLOOKUP(AI167,'Начисление очков'!$B$4:$C$68,2,FALSE),0)</f>
        <v>0</v>
      </c>
      <c r="AK167" s="6"/>
      <c r="AL167" s="28">
        <f>VLOOKUP(AK167,'Начисление очков'!$V$4:$W$68,2,FALSE)</f>
        <v>0</v>
      </c>
      <c r="AM167" s="34"/>
      <c r="AN167" s="31">
        <f>IF(AM167&gt;0,VLOOKUP(AM167,'Начисление очков'!$G$4:$H$68,2,FALSE),0)</f>
        <v>0</v>
      </c>
      <c r="AO167" s="35"/>
      <c r="AP167" s="107">
        <f>VLOOKUP(AO167,'Начисление очков'!$L$4:$M$68,2,FALSE)</f>
        <v>0</v>
      </c>
      <c r="AQ167" s="34"/>
      <c r="AR167" s="31">
        <f>VLOOKUP(AQ167,'Начисление очков'!$G$4:$H$68,2,FALSE)</f>
        <v>0</v>
      </c>
      <c r="AS167" s="35"/>
      <c r="AT167" s="28">
        <f>VLOOKUP(AS167,'Начисление очков'!$L$4:$M$68,2,FALSE)</f>
        <v>0</v>
      </c>
      <c r="AU167" s="56"/>
      <c r="AV167" s="57">
        <f>VLOOKUP(AU167,'Начисление очков'!$Q$4:$R$68,2,FALSE)</f>
        <v>0</v>
      </c>
      <c r="AW167" s="35"/>
      <c r="AX167" s="28">
        <f>VLOOKUP(AW167,'Начисление очков'!$Q$4:$R$68,2,FALSE)</f>
        <v>0</v>
      </c>
      <c r="AY167" s="46"/>
      <c r="AZ167" s="31">
        <f>IF(AY167&gt;0,VLOOKUP(AY167,'Начисление очков'!$Q$4:$R$68,2,FALSE),0)</f>
        <v>0</v>
      </c>
      <c r="BA167" s="6"/>
      <c r="BB167" s="28">
        <f>VLOOKUP(BA167,'Начисление очков'!$L$4:$M$68,2,FALSE)</f>
        <v>0</v>
      </c>
      <c r="BC167" s="46"/>
      <c r="BD167" s="34">
        <f>IF(BC167&gt;0,VLOOKUP(BC167,'Начисление очков'!$B$4:$C$68,2,FALSE),0)</f>
        <v>0</v>
      </c>
      <c r="BE167" s="35"/>
      <c r="BF167" s="28">
        <f>IF(BE167&gt;0,VLOOKUP(BE167,'Начисление очков'!$G$4:$H$68,2,FALSE),0)</f>
        <v>0</v>
      </c>
      <c r="BG167" s="223"/>
      <c r="BH167" s="222">
        <f>IF(BG167&gt;0,VLOOKUP(BG167,'Начисление очков'!$L$4:$M$68,2,FALSE),0)</f>
        <v>0</v>
      </c>
      <c r="BI167" s="87">
        <v>6</v>
      </c>
      <c r="BJ167" s="88">
        <v>6</v>
      </c>
      <c r="BK167" s="88">
        <v>158</v>
      </c>
      <c r="BM167" s="24" t="e">
        <f>IF(#REF!=0,0,1)</f>
        <v>#REF!</v>
      </c>
    </row>
    <row r="168" spans="2:65" ht="15.9" customHeight="1" x14ac:dyDescent="0.3">
      <c r="B168" s="66" t="s">
        <v>230</v>
      </c>
      <c r="C168" s="67">
        <f>C167+1</f>
        <v>159</v>
      </c>
      <c r="D168" s="114">
        <f>IF(BK168=0," ",BK168-C168)</f>
        <v>0</v>
      </c>
      <c r="E168" s="65">
        <f>LARGE((N168,P168,R168,T168,V168,X168,Z168,AB168,AD168,AF168,AH168,AJ168,AL168,AN168,AP168,AR168,AT168,AV168,AX168,AZ168,BB168,BD168,BF168),1)+LARGE((N168,P168,R168,T168,V168,X168,Z168,AB168,AD168,AF168,AH168,AJ168,AL168,AN168,AP168,AR168,AT168,AV168,AX168,AZ168,BB168,BD168,BF168),2)+LARGE((N168,P168,R168,T168,V168,X168,Z168,AB168,AD168,AF168,AH168,AJ168,AL168,AN168,AP168,AR168,AT168,AV168,AX168,AZ168,BB168,BD168,BF168),3)+LARGE((N168,P168,R168,T168,V168,X168,Z168,AB168,AD168,AF168,AH168,AJ168,AL168,AN168,AP168,AR168,AT168,AV168,AX168,AZ168,BB168,BD168,BF168),4)+LARGE((N168,P168,R168,T168,V168,X168,Z168,AB168,AD168,AF168,AH168,AJ168,AL168,AN168,AP168,AR168,AT168,AV168,AX168,AZ168,BB168,BD168,BF168),5)+LARGE((N168,P168,R168,T168,V168,X168,Z168,AB168,AD168,AF168,AH168,AJ168,AL168,AN168,AP168,AR168,AT168,AV168,AX168,AZ168,BB168,BD168,BF168),6)+LARGE((N168,P168,R168,T168,V168,X168,Z168,AB168,AD168,AF168,AH168,AJ168,AL168,AN168,AP168,AR168,AT168,AV168,AX168,AZ168,BB168,BD168,BF168),7)+LARGE((N168,P168,R168,T168,V168,X168,Z168,AB168,AD168,AF168,AH168,AJ168,AL168,AN168,AP168,AR168,AT168,AV168,AX168,AZ168,BB168,BD168,BF168),8)</f>
        <v>6</v>
      </c>
      <c r="F168" s="74">
        <f>E168-BI168</f>
        <v>0</v>
      </c>
      <c r="G168" s="73" t="str">
        <f>IF(SUMIF(M168:BF168,"&lt;0")&lt;&gt;0,SUMIF(M168:BF168,"&lt;0")*(-1)," ")</f>
        <v xml:space="preserve"> </v>
      </c>
      <c r="H168" s="77">
        <f>N168+P168+R168+T168+V168+X168+Z168+AB168+AD168+AF168+AH168+AJ168+AL168+AN168+AP168+AR168+AT168+AV168+AX168+AZ168+BB168+BD168+BF168</f>
        <v>6</v>
      </c>
      <c r="I168" s="74">
        <f>H168-BJ168</f>
        <v>0</v>
      </c>
      <c r="J168" s="78">
        <f>IF(M168=0,0,1)+IF(O168=0,0,1)+IF(Q168=0,0,1)+IF(S168=0,0,1)+IF(U168=0,0,1)+IF(W168=0,0,1)+IF(Y168=0,0,1)+IF(AA168=0,0,1)+IF(AC168=0,0,1)+IF(AE168=0,0,1)+IF(AG168=0,0,1)+IF(AI168=0,0,1)+IF(AK168=0,0,1)+IF(AM168=0,0,1)+IF(AO168=0,0,1)+IF(AQ168=0,0,1)+IF(AU168=0,0,1)+IF(AS168=0,0,1)+IF(AU168=0,0,1)+IF(AW168=0,0,1)+IF(AY168=0,0,1)+IF(BA168=0,0,1)+IF(BC168=0,0,1)+IF(BE168=0,0,1)</f>
        <v>1</v>
      </c>
      <c r="K168" s="80">
        <f>IF(J168=0,"-",IF(J168&gt;8,E168/8,E168/J168))</f>
        <v>6</v>
      </c>
      <c r="L168" s="81">
        <f>IF(OR(H168=0,J168=0),"-",H168/J168)</f>
        <v>6</v>
      </c>
      <c r="M168" s="46"/>
      <c r="N168" s="31">
        <f>IF(M168&gt;0,VLOOKUP(M168,'Начисление очков'!$L$4:$M$68,2,FALSE),0)</f>
        <v>0</v>
      </c>
      <c r="O168" s="35"/>
      <c r="P168" s="28">
        <f>IF(O168&gt;0,VLOOKUP(O168,'Начисление очков'!$G$4:$H$68,2,FALSE),0)</f>
        <v>0</v>
      </c>
      <c r="Q168" s="34">
        <v>20</v>
      </c>
      <c r="R168" s="31">
        <f>VLOOKUP(Q168,'Начисление очков'!$V$4:$W$68,2,FALSE)</f>
        <v>6</v>
      </c>
      <c r="S168" s="35"/>
      <c r="T168" s="28">
        <f>VLOOKUP(S168,'Начисление очков'!$Q$4:$R$68,2,FALSE)</f>
        <v>0</v>
      </c>
      <c r="U168" s="35"/>
      <c r="V168" s="28">
        <f>VLOOKUP(U168,'Начисление очков'!$Q$4:$R$68,2,FALSE)</f>
        <v>0</v>
      </c>
      <c r="W168" s="34"/>
      <c r="X168" s="31">
        <f>VLOOKUP(W168,'Начисление очков'!$V$4:$W$68,2,FALSE)</f>
        <v>0</v>
      </c>
      <c r="Y168" s="35"/>
      <c r="Z168" s="28">
        <f>IF(Y168&gt;0,VLOOKUP(Y168,'Начисление очков'!$G$4:$H$68,2,FALSE),0)</f>
        <v>0</v>
      </c>
      <c r="AA168" s="56"/>
      <c r="AB168" s="57">
        <f>IF(AA168&gt;0,VLOOKUP(AA168,'Начисление очков'!$B$4:$C$68,2,FALSE),0)</f>
        <v>0</v>
      </c>
      <c r="AC168" s="35"/>
      <c r="AD168" s="28">
        <f>IF(AC168&gt;0,VLOOKUP(AC168,'Начисление очков'!$G$4:$H$68,2,FALSE),0)</f>
        <v>0</v>
      </c>
      <c r="AE168" s="34"/>
      <c r="AF168" s="31">
        <f>VLOOKUP(AE168,'Начисление очков'!$V$4:$W$68,2,FALSE)</f>
        <v>0</v>
      </c>
      <c r="AG168" s="6"/>
      <c r="AH168" s="6">
        <f>IF(AG168&gt;0,VLOOKUP(AG168,'Начисление очков'!$B$4:$C$68,2,FALSE),0)</f>
        <v>0</v>
      </c>
      <c r="AI168" s="46"/>
      <c r="AJ168" s="34">
        <f>IF(AI168&gt;0,VLOOKUP(AI168,'Начисление очков'!$B$4:$C$68,2,FALSE),0)</f>
        <v>0</v>
      </c>
      <c r="AK168" s="6"/>
      <c r="AL168" s="28">
        <f>VLOOKUP(AK168,'Начисление очков'!$V$4:$W$68,2,FALSE)</f>
        <v>0</v>
      </c>
      <c r="AM168" s="34"/>
      <c r="AN168" s="31">
        <f>IF(AM168&gt;0,VLOOKUP(AM168,'Начисление очков'!$G$4:$H$68,2,FALSE),0)</f>
        <v>0</v>
      </c>
      <c r="AO168" s="35"/>
      <c r="AP168" s="107">
        <f>VLOOKUP(AO168,'Начисление очков'!$L$4:$M$68,2,FALSE)</f>
        <v>0</v>
      </c>
      <c r="AQ168" s="34"/>
      <c r="AR168" s="31">
        <f>VLOOKUP(AQ168,'Начисление очков'!$G$4:$H$68,2,FALSE)</f>
        <v>0</v>
      </c>
      <c r="AS168" s="35"/>
      <c r="AT168" s="28">
        <f>VLOOKUP(AS168,'Начисление очков'!$L$4:$M$68,2,FALSE)</f>
        <v>0</v>
      </c>
      <c r="AU168" s="56"/>
      <c r="AV168" s="57">
        <f>VLOOKUP(AU168,'Начисление очков'!$Q$4:$R$68,2,FALSE)</f>
        <v>0</v>
      </c>
      <c r="AW168" s="35"/>
      <c r="AX168" s="28">
        <f>VLOOKUP(AW168,'Начисление очков'!$Q$4:$R$68,2,FALSE)</f>
        <v>0</v>
      </c>
      <c r="AY168" s="46"/>
      <c r="AZ168" s="31">
        <f>IF(AY168&gt;0,VLOOKUP(AY168,'Начисление очков'!$Q$4:$R$68,2,FALSE),0)</f>
        <v>0</v>
      </c>
      <c r="BA168" s="6"/>
      <c r="BB168" s="28">
        <f>VLOOKUP(BA168,'Начисление очков'!$L$4:$M$68,2,FALSE)</f>
        <v>0</v>
      </c>
      <c r="BC168" s="46"/>
      <c r="BD168" s="34">
        <f>IF(BC168&gt;0,VLOOKUP(BC168,'Начисление очков'!$B$4:$C$68,2,FALSE),0)</f>
        <v>0</v>
      </c>
      <c r="BE168" s="35"/>
      <c r="BF168" s="28">
        <f>IF(BE168&gt;0,VLOOKUP(BE168,'Начисление очков'!$G$4:$H$68,2,FALSE),0)</f>
        <v>0</v>
      </c>
      <c r="BG168" s="223"/>
      <c r="BH168" s="222">
        <f>IF(BG168&gt;0,VLOOKUP(BG168,'Начисление очков'!$L$4:$M$68,2,FALSE),0)</f>
        <v>0</v>
      </c>
      <c r="BI168" s="87">
        <v>6</v>
      </c>
      <c r="BJ168" s="88">
        <v>6</v>
      </c>
      <c r="BK168" s="88">
        <v>159</v>
      </c>
      <c r="BM168" s="24" t="e">
        <f>IF(#REF!=0,0,1)</f>
        <v>#REF!</v>
      </c>
    </row>
    <row r="169" spans="2:65" ht="15.9" customHeight="1" x14ac:dyDescent="0.3">
      <c r="B169" s="66" t="s">
        <v>231</v>
      </c>
      <c r="C169" s="67">
        <f>C168+1</f>
        <v>160</v>
      </c>
      <c r="D169" s="114">
        <f>IF(BK169=0," ",BK169-C169)</f>
        <v>0</v>
      </c>
      <c r="E169" s="65">
        <f>LARGE((N169,P169,R169,T169,V169,X169,Z169,AB169,AD169,AF169,AH169,AJ169,AL169,AN169,AP169,AR169,AT169,AV169,AX169,AZ169,BB169,BD169,BF169),1)+LARGE((N169,P169,R169,T169,V169,X169,Z169,AB169,AD169,AF169,AH169,AJ169,AL169,AN169,AP169,AR169,AT169,AV169,AX169,AZ169,BB169,BD169,BF169),2)+LARGE((N169,P169,R169,T169,V169,X169,Z169,AB169,AD169,AF169,AH169,AJ169,AL169,AN169,AP169,AR169,AT169,AV169,AX169,AZ169,BB169,BD169,BF169),3)+LARGE((N169,P169,R169,T169,V169,X169,Z169,AB169,AD169,AF169,AH169,AJ169,AL169,AN169,AP169,AR169,AT169,AV169,AX169,AZ169,BB169,BD169,BF169),4)+LARGE((N169,P169,R169,T169,V169,X169,Z169,AB169,AD169,AF169,AH169,AJ169,AL169,AN169,AP169,AR169,AT169,AV169,AX169,AZ169,BB169,BD169,BF169),5)+LARGE((N169,P169,R169,T169,V169,X169,Z169,AB169,AD169,AF169,AH169,AJ169,AL169,AN169,AP169,AR169,AT169,AV169,AX169,AZ169,BB169,BD169,BF169),6)+LARGE((N169,P169,R169,T169,V169,X169,Z169,AB169,AD169,AF169,AH169,AJ169,AL169,AN169,AP169,AR169,AT169,AV169,AX169,AZ169,BB169,BD169,BF169),7)+LARGE((N169,P169,R169,T169,V169,X169,Z169,AB169,AD169,AF169,AH169,AJ169,AL169,AN169,AP169,AR169,AT169,AV169,AX169,AZ169,BB169,BD169,BF169),8)</f>
        <v>6</v>
      </c>
      <c r="F169" s="74">
        <f>E169-BI169</f>
        <v>0</v>
      </c>
      <c r="G169" s="73" t="str">
        <f>IF(SUMIF(M169:BF169,"&lt;0")&lt;&gt;0,SUMIF(M169:BF169,"&lt;0")*(-1)," ")</f>
        <v xml:space="preserve"> </v>
      </c>
      <c r="H169" s="77">
        <f>N169+P169+R169+T169+V169+X169+Z169+AB169+AD169+AF169+AH169+AJ169+AL169+AN169+AP169+AR169+AT169+AV169+AX169+AZ169+BB169+BD169+BF169</f>
        <v>6</v>
      </c>
      <c r="I169" s="74">
        <f>H169-BJ169</f>
        <v>0</v>
      </c>
      <c r="J169" s="78">
        <f>IF(M169=0,0,1)+IF(O169=0,0,1)+IF(Q169=0,0,1)+IF(S169=0,0,1)+IF(U169=0,0,1)+IF(W169=0,0,1)+IF(Y169=0,0,1)+IF(AA169=0,0,1)+IF(AC169=0,0,1)+IF(AE169=0,0,1)+IF(AG169=0,0,1)+IF(AI169=0,0,1)+IF(AK169=0,0,1)+IF(AM169=0,0,1)+IF(AO169=0,0,1)+IF(AQ169=0,0,1)+IF(AU169=0,0,1)+IF(AS169=0,0,1)+IF(AU169=0,0,1)+IF(AW169=0,0,1)+IF(AY169=0,0,1)+IF(BA169=0,0,1)+IF(BC169=0,0,1)+IF(BE169=0,0,1)</f>
        <v>1</v>
      </c>
      <c r="K169" s="80">
        <f>IF(J169=0,"-",IF(J169&gt;8,E169/8,E169/J169))</f>
        <v>6</v>
      </c>
      <c r="L169" s="81">
        <f>IF(OR(H169=0,J169=0),"-",H169/J169)</f>
        <v>6</v>
      </c>
      <c r="M169" s="46"/>
      <c r="N169" s="31">
        <f>IF(M169&gt;0,VLOOKUP(M169,'Начисление очков'!$L$4:$M$68,2,FALSE),0)</f>
        <v>0</v>
      </c>
      <c r="O169" s="35"/>
      <c r="P169" s="28">
        <f>IF(O169&gt;0,VLOOKUP(O169,'Начисление очков'!$G$4:$H$68,2,FALSE),0)</f>
        <v>0</v>
      </c>
      <c r="Q169" s="34">
        <v>20</v>
      </c>
      <c r="R169" s="31">
        <f>VLOOKUP(Q169,'Начисление очков'!$V$4:$W$68,2,FALSE)</f>
        <v>6</v>
      </c>
      <c r="S169" s="35"/>
      <c r="T169" s="28">
        <f>VLOOKUP(S169,'Начисление очков'!$Q$4:$R$68,2,FALSE)</f>
        <v>0</v>
      </c>
      <c r="U169" s="35"/>
      <c r="V169" s="28">
        <f>VLOOKUP(U169,'Начисление очков'!$Q$4:$R$68,2,FALSE)</f>
        <v>0</v>
      </c>
      <c r="W169" s="34"/>
      <c r="X169" s="31">
        <f>VLOOKUP(W169,'Начисление очков'!$V$4:$W$68,2,FALSE)</f>
        <v>0</v>
      </c>
      <c r="Y169" s="35"/>
      <c r="Z169" s="28">
        <f>IF(Y169&gt;0,VLOOKUP(Y169,'Начисление очков'!$G$4:$H$68,2,FALSE),0)</f>
        <v>0</v>
      </c>
      <c r="AA169" s="56"/>
      <c r="AB169" s="57">
        <f>IF(AA169&gt;0,VLOOKUP(AA169,'Начисление очков'!$B$4:$C$68,2,FALSE),0)</f>
        <v>0</v>
      </c>
      <c r="AC169" s="35"/>
      <c r="AD169" s="28">
        <f>IF(AC169&gt;0,VLOOKUP(AC169,'Начисление очков'!$G$4:$H$68,2,FALSE),0)</f>
        <v>0</v>
      </c>
      <c r="AE169" s="34"/>
      <c r="AF169" s="31">
        <f>VLOOKUP(AE169,'Начисление очков'!$V$4:$W$68,2,FALSE)</f>
        <v>0</v>
      </c>
      <c r="AG169" s="6"/>
      <c r="AH169" s="6">
        <f>IF(AG169&gt;0,VLOOKUP(AG169,'Начисление очков'!$B$4:$C$68,2,FALSE),0)</f>
        <v>0</v>
      </c>
      <c r="AI169" s="46"/>
      <c r="AJ169" s="34">
        <f>IF(AI169&gt;0,VLOOKUP(AI169,'Начисление очков'!$B$4:$C$68,2,FALSE),0)</f>
        <v>0</v>
      </c>
      <c r="AK169" s="6"/>
      <c r="AL169" s="28">
        <f>VLOOKUP(AK169,'Начисление очков'!$V$4:$W$68,2,FALSE)</f>
        <v>0</v>
      </c>
      <c r="AM169" s="34"/>
      <c r="AN169" s="31">
        <f>IF(AM169&gt;0,VLOOKUP(AM169,'Начисление очков'!$G$4:$H$68,2,FALSE),0)</f>
        <v>0</v>
      </c>
      <c r="AO169" s="35"/>
      <c r="AP169" s="107">
        <f>VLOOKUP(AO169,'Начисление очков'!$L$4:$M$68,2,FALSE)</f>
        <v>0</v>
      </c>
      <c r="AQ169" s="34"/>
      <c r="AR169" s="31">
        <f>VLOOKUP(AQ169,'Начисление очков'!$G$4:$H$68,2,FALSE)</f>
        <v>0</v>
      </c>
      <c r="AS169" s="35"/>
      <c r="AT169" s="28">
        <f>VLOOKUP(AS169,'Начисление очков'!$L$4:$M$68,2,FALSE)</f>
        <v>0</v>
      </c>
      <c r="AU169" s="56"/>
      <c r="AV169" s="57">
        <f>VLOOKUP(AU169,'Начисление очков'!$Q$4:$R$68,2,FALSE)</f>
        <v>0</v>
      </c>
      <c r="AW169" s="35"/>
      <c r="AX169" s="28">
        <f>VLOOKUP(AW169,'Начисление очков'!$Q$4:$R$68,2,FALSE)</f>
        <v>0</v>
      </c>
      <c r="AY169" s="46"/>
      <c r="AZ169" s="31">
        <f>IF(AY169&gt;0,VLOOKUP(AY169,'Начисление очков'!$Q$4:$R$68,2,FALSE),0)</f>
        <v>0</v>
      </c>
      <c r="BA169" s="6"/>
      <c r="BB169" s="28">
        <f>VLOOKUP(BA169,'Начисление очков'!$L$4:$M$68,2,FALSE)</f>
        <v>0</v>
      </c>
      <c r="BC169" s="46"/>
      <c r="BD169" s="34">
        <f>IF(BC169&gt;0,VLOOKUP(BC169,'Начисление очков'!$B$4:$C$68,2,FALSE),0)</f>
        <v>0</v>
      </c>
      <c r="BE169" s="35"/>
      <c r="BF169" s="28">
        <f>IF(BE169&gt;0,VLOOKUP(BE169,'Начисление очков'!$G$4:$H$68,2,FALSE),0)</f>
        <v>0</v>
      </c>
      <c r="BG169" s="223"/>
      <c r="BH169" s="222">
        <f>IF(BG169&gt;0,VLOOKUP(BG169,'Начисление очков'!$L$4:$M$68,2,FALSE),0)</f>
        <v>0</v>
      </c>
      <c r="BI169" s="87">
        <v>6</v>
      </c>
      <c r="BJ169" s="88">
        <v>6</v>
      </c>
      <c r="BK169" s="88">
        <v>160</v>
      </c>
      <c r="BM169" s="24" t="e">
        <f>IF(#REF!=0,0,1)</f>
        <v>#REF!</v>
      </c>
    </row>
    <row r="170" spans="2:65" ht="15.9" customHeight="1" x14ac:dyDescent="0.3">
      <c r="B170" s="66" t="s">
        <v>89</v>
      </c>
      <c r="C170" s="67">
        <f>C169+1</f>
        <v>161</v>
      </c>
      <c r="D170" s="114">
        <f>IF(BK170=0," ",BK170-C170)</f>
        <v>-23</v>
      </c>
      <c r="E170" s="65">
        <f>LARGE((N170,P170,R170,T170,V170,X170,Z170,AB170,AD170,AF170,AH170,AJ170,AL170,AN170,AP170,AR170,AT170,AV170,AX170,AZ170,BB170,BD170,BF170),1)+LARGE((N170,P170,R170,T170,V170,X170,Z170,AB170,AD170,AF170,AH170,AJ170,AL170,AN170,AP170,AR170,AT170,AV170,AX170,AZ170,BB170,BD170,BF170),2)+LARGE((N170,P170,R170,T170,V170,X170,Z170,AB170,AD170,AF170,AH170,AJ170,AL170,AN170,AP170,AR170,AT170,AV170,AX170,AZ170,BB170,BD170,BF170),3)+LARGE((N170,P170,R170,T170,V170,X170,Z170,AB170,AD170,AF170,AH170,AJ170,AL170,AN170,AP170,AR170,AT170,AV170,AX170,AZ170,BB170,BD170,BF170),4)+LARGE((N170,P170,R170,T170,V170,X170,Z170,AB170,AD170,AF170,AH170,AJ170,AL170,AN170,AP170,AR170,AT170,AV170,AX170,AZ170,BB170,BD170,BF170),5)+LARGE((N170,P170,R170,T170,V170,X170,Z170,AB170,AD170,AF170,AH170,AJ170,AL170,AN170,AP170,AR170,AT170,AV170,AX170,AZ170,BB170,BD170,BF170),6)+LARGE((N170,P170,R170,T170,V170,X170,Z170,AB170,AD170,AF170,AH170,AJ170,AL170,AN170,AP170,AR170,AT170,AV170,AX170,AZ170,BB170,BD170,BF170),7)+LARGE((N170,P170,R170,T170,V170,X170,Z170,AB170,AD170,AF170,AH170,AJ170,AL170,AN170,AP170,AR170,AT170,AV170,AX170,AZ170,BB170,BD170,BF170),8)</f>
        <v>6</v>
      </c>
      <c r="F170" s="74">
        <f>E170-BI170</f>
        <v>-10</v>
      </c>
      <c r="G170" s="73">
        <f>IF(SUMIF(M170:BF170,"&lt;0")&lt;&gt;0,SUMIF(M170:BF170,"&lt;0")*(-1)," ")</f>
        <v>1</v>
      </c>
      <c r="H170" s="77">
        <f>N170+P170+R170+T170+V170+X170+Z170+AB170+AD170+AF170+AH170+AJ170+AL170+AN170+AP170+AR170+AT170+AV170+AX170+AZ170+BB170+BD170+BF170</f>
        <v>6</v>
      </c>
      <c r="I170" s="74">
        <f>H170-BJ170</f>
        <v>-10</v>
      </c>
      <c r="J170" s="78">
        <f>IF(M170=0,0,1)+IF(O170=0,0,1)+IF(Q170=0,0,1)+IF(S170=0,0,1)+IF(U170=0,0,1)+IF(W170=0,0,1)+IF(Y170=0,0,1)+IF(AA170=0,0,1)+IF(AC170=0,0,1)+IF(AE170=0,0,1)+IF(AG170=0,0,1)+IF(AI170=0,0,1)+IF(AK170=0,0,1)+IF(AM170=0,0,1)+IF(AO170=0,0,1)+IF(AQ170=0,0,1)+IF(AU170=0,0,1)+IF(AS170=0,0,1)+IF(AU170=0,0,1)+IF(AW170=0,0,1)+IF(AY170=0,0,1)+IF(BA170=0,0,1)+IF(BC170=0,0,1)+IF(BE170=0,0,1)</f>
        <v>2</v>
      </c>
      <c r="K170" s="80">
        <f>IF(J170=0,"-",IF(J170&gt;8,E170/8,E170/J170))</f>
        <v>3</v>
      </c>
      <c r="L170" s="81">
        <f>IF(OR(H170=0,J170=0),"-",H170/J170)</f>
        <v>3</v>
      </c>
      <c r="M170" s="46"/>
      <c r="N170" s="31">
        <f>IF(M170&gt;0,VLOOKUP(M170,'Начисление очков'!$L$4:$M$68,2,FALSE),0)</f>
        <v>0</v>
      </c>
      <c r="O170" s="35"/>
      <c r="P170" s="28">
        <f>IF(O170&gt;0,VLOOKUP(O170,'Начисление очков'!$G$4:$H$68,2,FALSE),0)</f>
        <v>0</v>
      </c>
      <c r="Q170" s="34"/>
      <c r="R170" s="31">
        <f>VLOOKUP(Q170,'Начисление очков'!$V$4:$W$68,2,FALSE)</f>
        <v>0</v>
      </c>
      <c r="S170" s="35"/>
      <c r="T170" s="28">
        <f>VLOOKUP(S170,'Начисление очков'!$Q$4:$R$68,2,FALSE)</f>
        <v>0</v>
      </c>
      <c r="U170" s="35"/>
      <c r="V170" s="28">
        <f>VLOOKUP(U170,'Начисление очков'!$Q$4:$R$68,2,FALSE)</f>
        <v>0</v>
      </c>
      <c r="W170" s="34"/>
      <c r="X170" s="31">
        <f>VLOOKUP(W170,'Начисление очков'!$V$4:$W$68,2,FALSE)</f>
        <v>0</v>
      </c>
      <c r="Y170" s="35"/>
      <c r="Z170" s="28">
        <f>IF(Y170&gt;0,VLOOKUP(Y170,'Начисление очков'!$G$4:$H$68,2,FALSE),0)</f>
        <v>0</v>
      </c>
      <c r="AA170" s="56"/>
      <c r="AB170" s="57">
        <f>IF(AA170&gt;0,VLOOKUP(AA170,'Начисление очков'!$B$4:$C$68,2,FALSE),0)</f>
        <v>0</v>
      </c>
      <c r="AC170" s="35"/>
      <c r="AD170" s="28">
        <f>IF(AC170&gt;0,VLOOKUP(AC170,'Начисление очков'!$G$4:$H$68,2,FALSE),0)</f>
        <v>0</v>
      </c>
      <c r="AE170" s="34"/>
      <c r="AF170" s="31">
        <f>VLOOKUP(AE170,'Начисление очков'!$V$4:$W$68,2,FALSE)</f>
        <v>0</v>
      </c>
      <c r="AG170" s="6"/>
      <c r="AH170" s="6">
        <f>IF(AG170&gt;0,VLOOKUP(AG170,'Начисление очков'!$B$4:$C$68,2,FALSE),0)</f>
        <v>0</v>
      </c>
      <c r="AI170" s="46"/>
      <c r="AJ170" s="34">
        <f>IF(AI170&gt;0,VLOOKUP(AI170,'Начисление очков'!$B$4:$C$68,2,FALSE),0)</f>
        <v>0</v>
      </c>
      <c r="AK170" s="6"/>
      <c r="AL170" s="28">
        <f>VLOOKUP(AK170,'Начисление очков'!$V$4:$W$68,2,FALSE)</f>
        <v>0</v>
      </c>
      <c r="AM170" s="34"/>
      <c r="AN170" s="31">
        <f>IF(AM170&gt;0,VLOOKUP(AM170,'Начисление очков'!$G$4:$H$68,2,FALSE),0)</f>
        <v>0</v>
      </c>
      <c r="AO170" s="35"/>
      <c r="AP170" s="107">
        <v>0</v>
      </c>
      <c r="AQ170" s="34"/>
      <c r="AR170" s="31">
        <f>VLOOKUP(AQ170,'Начисление очков'!$G$4:$H$68,2,FALSE)</f>
        <v>0</v>
      </c>
      <c r="AS170" s="35">
        <v>-1</v>
      </c>
      <c r="AT170" s="28">
        <v>0</v>
      </c>
      <c r="AU170" s="56"/>
      <c r="AV170" s="57">
        <f>VLOOKUP(AU170,'Начисление очков'!$Q$4:$R$68,2,FALSE)</f>
        <v>0</v>
      </c>
      <c r="AW170" s="35"/>
      <c r="AX170" s="28">
        <f>VLOOKUP(AW170,'Начисление очков'!$Q$4:$R$68,2,FALSE)</f>
        <v>0</v>
      </c>
      <c r="AY170" s="46">
        <v>32</v>
      </c>
      <c r="AZ170" s="31">
        <f>IF(AY170&gt;0,VLOOKUP(AY170,'Начисление очков'!$Q$4:$R$68,2,FALSE),0)</f>
        <v>6</v>
      </c>
      <c r="BA170" s="6"/>
      <c r="BB170" s="28">
        <f>VLOOKUP(BA170,'Начисление очков'!$L$4:$M$68,2,FALSE)</f>
        <v>0</v>
      </c>
      <c r="BC170" s="46"/>
      <c r="BD170" s="34">
        <f>IF(BC170&gt;0,VLOOKUP(BC170,'Начисление очков'!$B$4:$C$68,2,FALSE),0)</f>
        <v>0</v>
      </c>
      <c r="BE170" s="35"/>
      <c r="BF170" s="28">
        <f>IF(BE170&gt;0,VLOOKUP(BE170,'Начисление очков'!$G$4:$H$68,2,FALSE),0)</f>
        <v>0</v>
      </c>
      <c r="BG170" s="223">
        <v>32</v>
      </c>
      <c r="BH170" s="222">
        <f>IF(BG170&gt;0,VLOOKUP(BG170,'Начисление очков'!$L$4:$M$68,2,FALSE),0)</f>
        <v>10</v>
      </c>
      <c r="BI170" s="87">
        <v>16</v>
      </c>
      <c r="BJ170" s="88">
        <v>16</v>
      </c>
      <c r="BK170" s="88">
        <v>138</v>
      </c>
      <c r="BM170" s="24" t="e">
        <f>IF(#REF!=0,0,1)</f>
        <v>#REF!</v>
      </c>
    </row>
    <row r="171" spans="2:65" ht="15.9" customHeight="1" x14ac:dyDescent="0.3">
      <c r="B171" s="66" t="s">
        <v>154</v>
      </c>
      <c r="C171" s="67">
        <f>C170+1</f>
        <v>162</v>
      </c>
      <c r="D171" s="114">
        <f>IF(BK171=0," ",BK171-C171)</f>
        <v>-1</v>
      </c>
      <c r="E171" s="65">
        <f>LARGE((N171,P171,R171,T171,V171,X171,Z171,AB171,AD171,AF171,AH171,AJ171,AL171,AN171,AP171,AR171,AT171,AV171,AX171,AZ171,BB171,BD171,BF171),1)+LARGE((N171,P171,R171,T171,V171,X171,Z171,AB171,AD171,AF171,AH171,AJ171,AL171,AN171,AP171,AR171,AT171,AV171,AX171,AZ171,BB171,BD171,BF171),2)+LARGE((N171,P171,R171,T171,V171,X171,Z171,AB171,AD171,AF171,AH171,AJ171,AL171,AN171,AP171,AR171,AT171,AV171,AX171,AZ171,BB171,BD171,BF171),3)+LARGE((N171,P171,R171,T171,V171,X171,Z171,AB171,AD171,AF171,AH171,AJ171,AL171,AN171,AP171,AR171,AT171,AV171,AX171,AZ171,BB171,BD171,BF171),4)+LARGE((N171,P171,R171,T171,V171,X171,Z171,AB171,AD171,AF171,AH171,AJ171,AL171,AN171,AP171,AR171,AT171,AV171,AX171,AZ171,BB171,BD171,BF171),5)+LARGE((N171,P171,R171,T171,V171,X171,Z171,AB171,AD171,AF171,AH171,AJ171,AL171,AN171,AP171,AR171,AT171,AV171,AX171,AZ171,BB171,BD171,BF171),6)+LARGE((N171,P171,R171,T171,V171,X171,Z171,AB171,AD171,AF171,AH171,AJ171,AL171,AN171,AP171,AR171,AT171,AV171,AX171,AZ171,BB171,BD171,BF171),7)+LARGE((N171,P171,R171,T171,V171,X171,Z171,AB171,AD171,AF171,AH171,AJ171,AL171,AN171,AP171,AR171,AT171,AV171,AX171,AZ171,BB171,BD171,BF171),8)</f>
        <v>6</v>
      </c>
      <c r="F171" s="74">
        <f>E171-BI171</f>
        <v>0</v>
      </c>
      <c r="G171" s="73" t="str">
        <f>IF(SUMIF(M171:BF171,"&lt;0")&lt;&gt;0,SUMIF(M171:BF171,"&lt;0")*(-1)," ")</f>
        <v xml:space="preserve"> </v>
      </c>
      <c r="H171" s="77">
        <f>N171+P171+R171+T171+V171+X171+Z171+AB171+AD171+AF171+AH171+AJ171+AL171+AN171+AP171+AR171+AT171+AV171+AX171+AZ171+BB171+BD171+BF171</f>
        <v>6</v>
      </c>
      <c r="I171" s="74">
        <f>H171-BJ171</f>
        <v>0</v>
      </c>
      <c r="J171" s="78">
        <f>IF(M171=0,0,1)+IF(O171=0,0,1)+IF(Q171=0,0,1)+IF(S171=0,0,1)+IF(U171=0,0,1)+IF(W171=0,0,1)+IF(Y171=0,0,1)+IF(AA171=0,0,1)+IF(AC171=0,0,1)+IF(AE171=0,0,1)+IF(AG171=0,0,1)+IF(AI171=0,0,1)+IF(AK171=0,0,1)+IF(AM171=0,0,1)+IF(AO171=0,0,1)+IF(AQ171=0,0,1)+IF(AU171=0,0,1)+IF(AS171=0,0,1)+IF(AU171=0,0,1)+IF(AW171=0,0,1)+IF(AY171=0,0,1)+IF(BA171=0,0,1)+IF(BC171=0,0,1)+IF(BE171=0,0,1)</f>
        <v>2</v>
      </c>
      <c r="K171" s="80">
        <f>IF(J171=0,"-",IF(J171&gt;8,E171/8,E171/J171))</f>
        <v>3</v>
      </c>
      <c r="L171" s="81">
        <f>IF(OR(H171=0,J171=0),"-",H171/J171)</f>
        <v>3</v>
      </c>
      <c r="M171" s="46"/>
      <c r="N171" s="31">
        <f>IF(M171&gt;0,VLOOKUP(M171,'Начисление очков'!$L$4:$M$68,2,FALSE),0)</f>
        <v>0</v>
      </c>
      <c r="O171" s="35"/>
      <c r="P171" s="28">
        <f>IF(O171&gt;0,VLOOKUP(O171,'Начисление очков'!$G$4:$H$68,2,FALSE),0)</f>
        <v>0</v>
      </c>
      <c r="Q171" s="34"/>
      <c r="R171" s="31">
        <f>VLOOKUP(Q171,'Начисление очков'!$V$4:$W$68,2,FALSE)</f>
        <v>0</v>
      </c>
      <c r="S171" s="35"/>
      <c r="T171" s="28">
        <f>VLOOKUP(S171,'Начисление очков'!$Q$4:$R$68,2,FALSE)</f>
        <v>0</v>
      </c>
      <c r="U171" s="35"/>
      <c r="V171" s="28">
        <f>VLOOKUP(U171,'Начисление очков'!$Q$4:$R$68,2,FALSE)</f>
        <v>0</v>
      </c>
      <c r="W171" s="34">
        <v>24</v>
      </c>
      <c r="X171" s="31">
        <f>VLOOKUP(W171,'Начисление очков'!$V$4:$W$68,2,FALSE)</f>
        <v>4</v>
      </c>
      <c r="Y171" s="35"/>
      <c r="Z171" s="28">
        <f>IF(Y171&gt;0,VLOOKUP(Y171,'Начисление очков'!$G$4:$H$68,2,FALSE),0)</f>
        <v>0</v>
      </c>
      <c r="AA171" s="56"/>
      <c r="AB171" s="57">
        <f>IF(AA171&gt;0,VLOOKUP(AA171,'Начисление очков'!$B$4:$C$68,2,FALSE),0)</f>
        <v>0</v>
      </c>
      <c r="AC171" s="35"/>
      <c r="AD171" s="28">
        <f>IF(AC171&gt;0,VLOOKUP(AC171,'Начисление очков'!$G$4:$H$68,2,FALSE),0)</f>
        <v>0</v>
      </c>
      <c r="AE171" s="34"/>
      <c r="AF171" s="31">
        <f>VLOOKUP(AE171,'Начисление очков'!$V$4:$W$68,2,FALSE)</f>
        <v>0</v>
      </c>
      <c r="AG171" s="6"/>
      <c r="AH171" s="6">
        <f>IF(AG171&gt;0,VLOOKUP(AG171,'Начисление очков'!$B$4:$C$68,2,FALSE),0)</f>
        <v>0</v>
      </c>
      <c r="AI171" s="46"/>
      <c r="AJ171" s="34">
        <f>IF(AI171&gt;0,VLOOKUP(AI171,'Начисление очков'!$B$4:$C$68,2,FALSE),0)</f>
        <v>0</v>
      </c>
      <c r="AK171" s="6"/>
      <c r="AL171" s="28">
        <f>VLOOKUP(AK171,'Начисление очков'!$V$4:$W$68,2,FALSE)</f>
        <v>0</v>
      </c>
      <c r="AM171" s="34"/>
      <c r="AN171" s="31">
        <f>IF(AM171&gt;0,VLOOKUP(AM171,'Начисление очков'!$G$4:$H$68,2,FALSE),0)</f>
        <v>0</v>
      </c>
      <c r="AO171" s="35"/>
      <c r="AP171" s="107">
        <f>VLOOKUP(AO171,'Начисление очков'!$L$4:$M$68,2,FALSE)</f>
        <v>0</v>
      </c>
      <c r="AQ171" s="34"/>
      <c r="AR171" s="31">
        <f>VLOOKUP(AQ171,'Начисление очков'!$G$4:$H$68,2,FALSE)</f>
        <v>0</v>
      </c>
      <c r="AS171" s="35"/>
      <c r="AT171" s="28">
        <f>VLOOKUP(AS171,'Начисление очков'!$L$4:$M$68,2,FALSE)</f>
        <v>0</v>
      </c>
      <c r="AU171" s="56"/>
      <c r="AV171" s="57">
        <f>VLOOKUP(AU171,'Начисление очков'!$Q$4:$R$68,2,FALSE)</f>
        <v>0</v>
      </c>
      <c r="AW171" s="35">
        <v>40</v>
      </c>
      <c r="AX171" s="28">
        <f>VLOOKUP(AW171,'Начисление очков'!$Q$4:$R$68,2,FALSE)</f>
        <v>2</v>
      </c>
      <c r="AY171" s="46"/>
      <c r="AZ171" s="31">
        <f>IF(AY171&gt;0,VLOOKUP(AY171,'Начисление очков'!$Q$4:$R$68,2,FALSE),0)</f>
        <v>0</v>
      </c>
      <c r="BA171" s="6"/>
      <c r="BB171" s="28">
        <f>VLOOKUP(BA171,'Начисление очков'!$L$4:$M$68,2,FALSE)</f>
        <v>0</v>
      </c>
      <c r="BC171" s="46"/>
      <c r="BD171" s="34">
        <f>IF(BC171&gt;0,VLOOKUP(BC171,'Начисление очков'!$B$4:$C$68,2,FALSE),0)</f>
        <v>0</v>
      </c>
      <c r="BE171" s="35"/>
      <c r="BF171" s="28">
        <f>IF(BE171&gt;0,VLOOKUP(BE171,'Начисление очков'!$G$4:$H$68,2,FALSE),0)</f>
        <v>0</v>
      </c>
      <c r="BG171" s="223"/>
      <c r="BH171" s="222">
        <f>IF(BG171&gt;0,VLOOKUP(BG171,'Начисление очков'!$L$4:$M$68,2,FALSE),0)</f>
        <v>0</v>
      </c>
      <c r="BI171" s="87">
        <v>6</v>
      </c>
      <c r="BJ171" s="88">
        <v>6</v>
      </c>
      <c r="BK171" s="88">
        <v>161</v>
      </c>
      <c r="BM171" s="24" t="e">
        <f>IF(#REF!=0,0,1)</f>
        <v>#REF!</v>
      </c>
    </row>
    <row r="172" spans="2:65" ht="15.9" customHeight="1" x14ac:dyDescent="0.3">
      <c r="B172" s="66" t="s">
        <v>237</v>
      </c>
      <c r="C172" s="67">
        <f>C171+1</f>
        <v>163</v>
      </c>
      <c r="D172" s="114">
        <f>IF(BK172=0," ",BK172-C172)</f>
        <v>4</v>
      </c>
      <c r="E172" s="65">
        <f>LARGE((N172,P172,R172,T172,V172,X172,Z172,AB172,AD172,AF172,AH172,AJ172,AL172,AN172,AP172,AR172,AT172,AV172,AX172,AZ172,BB172,BD172,BF172),1)+LARGE((N172,P172,R172,T172,V172,X172,Z172,AB172,AD172,AF172,AH172,AJ172,AL172,AN172,AP172,AR172,AT172,AV172,AX172,AZ172,BB172,BD172,BF172),2)+LARGE((N172,P172,R172,T172,V172,X172,Z172,AB172,AD172,AF172,AH172,AJ172,AL172,AN172,AP172,AR172,AT172,AV172,AX172,AZ172,BB172,BD172,BF172),3)+LARGE((N172,P172,R172,T172,V172,X172,Z172,AB172,AD172,AF172,AH172,AJ172,AL172,AN172,AP172,AR172,AT172,AV172,AX172,AZ172,BB172,BD172,BF172),4)+LARGE((N172,P172,R172,T172,V172,X172,Z172,AB172,AD172,AF172,AH172,AJ172,AL172,AN172,AP172,AR172,AT172,AV172,AX172,AZ172,BB172,BD172,BF172),5)+LARGE((N172,P172,R172,T172,V172,X172,Z172,AB172,AD172,AF172,AH172,AJ172,AL172,AN172,AP172,AR172,AT172,AV172,AX172,AZ172,BB172,BD172,BF172),6)+LARGE((N172,P172,R172,T172,V172,X172,Z172,AB172,AD172,AF172,AH172,AJ172,AL172,AN172,AP172,AR172,AT172,AV172,AX172,AZ172,BB172,BD172,BF172),7)+LARGE((N172,P172,R172,T172,V172,X172,Z172,AB172,AD172,AF172,AH172,AJ172,AL172,AN172,AP172,AR172,AT172,AV172,AX172,AZ172,BB172,BD172,BF172),8)</f>
        <v>5</v>
      </c>
      <c r="F172" s="74">
        <f>E172-BI172</f>
        <v>2</v>
      </c>
      <c r="G172" s="73" t="str">
        <f>IF(SUMIF(M172:BF172,"&lt;0")&lt;&gt;0,SUMIF(M172:BF172,"&lt;0")*(-1)," ")</f>
        <v xml:space="preserve"> </v>
      </c>
      <c r="H172" s="77">
        <f>N172+P172+R172+T172+V172+X172+Z172+AB172+AD172+AF172+AH172+AJ172+AL172+AN172+AP172+AR172+AT172+AV172+AX172+AZ172+BB172+BD172+BF172</f>
        <v>5</v>
      </c>
      <c r="I172" s="74">
        <f>H172-BJ172</f>
        <v>2</v>
      </c>
      <c r="J172" s="78">
        <f>IF(M172=0,0,1)+IF(O172=0,0,1)+IF(Q172=0,0,1)+IF(S172=0,0,1)+IF(U172=0,0,1)+IF(W172=0,0,1)+IF(Y172=0,0,1)+IF(AA172=0,0,1)+IF(AC172=0,0,1)+IF(AE172=0,0,1)+IF(AG172=0,0,1)+IF(AI172=0,0,1)+IF(AK172=0,0,1)+IF(AM172=0,0,1)+IF(AO172=0,0,1)+IF(AQ172=0,0,1)+IF(AU172=0,0,1)+IF(AS172=0,0,1)+IF(AU172=0,0,1)+IF(AW172=0,0,1)+IF(AY172=0,0,1)+IF(BA172=0,0,1)+IF(BC172=0,0,1)+IF(BE172=0,0,1)</f>
        <v>2</v>
      </c>
      <c r="K172" s="80">
        <f>IF(J172=0,"-",IF(J172&gt;8,E172/8,E172/J172))</f>
        <v>2.5</v>
      </c>
      <c r="L172" s="81">
        <f>IF(OR(H172=0,J172=0),"-",H172/J172)</f>
        <v>2.5</v>
      </c>
      <c r="M172" s="46">
        <v>48</v>
      </c>
      <c r="N172" s="31">
        <f>IF(M172&gt;0,VLOOKUP(M172,'Начисление очков'!$L$4:$M$68,2,FALSE),0)</f>
        <v>2</v>
      </c>
      <c r="O172" s="35">
        <v>40</v>
      </c>
      <c r="P172" s="28">
        <f>IF(O172&gt;0,VLOOKUP(O172,'Начисление очков'!$G$4:$H$68,2,FALSE),0)</f>
        <v>3</v>
      </c>
      <c r="Q172" s="34"/>
      <c r="R172" s="31">
        <f>VLOOKUP(Q172,'Начисление очков'!$V$4:$W$68,2,FALSE)</f>
        <v>0</v>
      </c>
      <c r="S172" s="35"/>
      <c r="T172" s="28">
        <f>VLOOKUP(S172,'Начисление очков'!$Q$4:$R$68,2,FALSE)</f>
        <v>0</v>
      </c>
      <c r="U172" s="35"/>
      <c r="V172" s="28">
        <f>VLOOKUP(U172,'Начисление очков'!$Q$4:$R$68,2,FALSE)</f>
        <v>0</v>
      </c>
      <c r="W172" s="34"/>
      <c r="X172" s="31">
        <f>VLOOKUP(W172,'Начисление очков'!$V$4:$W$68,2,FALSE)</f>
        <v>0</v>
      </c>
      <c r="Y172" s="35"/>
      <c r="Z172" s="28">
        <f>IF(Y172&gt;0,VLOOKUP(Y172,'Начисление очков'!$G$4:$H$68,2,FALSE),0)</f>
        <v>0</v>
      </c>
      <c r="AA172" s="56"/>
      <c r="AB172" s="57">
        <f>IF(AA172&gt;0,VLOOKUP(AA172,'Начисление очков'!$B$4:$C$68,2,FALSE),0)</f>
        <v>0</v>
      </c>
      <c r="AC172" s="35"/>
      <c r="AD172" s="28">
        <f>IF(AC172&gt;0,VLOOKUP(AC172,'Начисление очков'!$G$4:$H$68,2,FALSE),0)</f>
        <v>0</v>
      </c>
      <c r="AE172" s="34"/>
      <c r="AF172" s="31">
        <f>VLOOKUP(AE172,'Начисление очков'!$V$4:$W$68,2,FALSE)</f>
        <v>0</v>
      </c>
      <c r="AG172" s="6"/>
      <c r="AH172" s="6">
        <f>IF(AG172&gt;0,VLOOKUP(AG172,'Начисление очков'!$B$4:$C$68,2,FALSE),0)</f>
        <v>0</v>
      </c>
      <c r="AI172" s="46"/>
      <c r="AJ172" s="34">
        <f>IF(AI172&gt;0,VLOOKUP(AI172,'Начисление очков'!$B$4:$C$68,2,FALSE),0)</f>
        <v>0</v>
      </c>
      <c r="AK172" s="6"/>
      <c r="AL172" s="28">
        <f>VLOOKUP(AK172,'Начисление очков'!$V$4:$W$68,2,FALSE)</f>
        <v>0</v>
      </c>
      <c r="AM172" s="34"/>
      <c r="AN172" s="31">
        <f>IF(AM172&gt;0,VLOOKUP(AM172,'Начисление очков'!$G$4:$H$68,2,FALSE),0)</f>
        <v>0</v>
      </c>
      <c r="AO172" s="35"/>
      <c r="AP172" s="107">
        <f>VLOOKUP(AO172,'Начисление очков'!$L$4:$M$68,2,FALSE)</f>
        <v>0</v>
      </c>
      <c r="AQ172" s="34"/>
      <c r="AR172" s="31">
        <f>VLOOKUP(AQ172,'Начисление очков'!$G$4:$H$68,2,FALSE)</f>
        <v>0</v>
      </c>
      <c r="AS172" s="35"/>
      <c r="AT172" s="28">
        <f>VLOOKUP(AS172,'Начисление очков'!$L$4:$M$68,2,FALSE)</f>
        <v>0</v>
      </c>
      <c r="AU172" s="56"/>
      <c r="AV172" s="57">
        <f>VLOOKUP(AU172,'Начисление очков'!$Q$4:$R$68,2,FALSE)</f>
        <v>0</v>
      </c>
      <c r="AW172" s="35"/>
      <c r="AX172" s="28">
        <f>VLOOKUP(AW172,'Начисление очков'!$Q$4:$R$68,2,FALSE)</f>
        <v>0</v>
      </c>
      <c r="AY172" s="46"/>
      <c r="AZ172" s="31">
        <f>IF(AY172&gt;0,VLOOKUP(AY172,'Начисление очков'!$Q$4:$R$68,2,FALSE),0)</f>
        <v>0</v>
      </c>
      <c r="BA172" s="6"/>
      <c r="BB172" s="28">
        <f>VLOOKUP(BA172,'Начисление очков'!$L$4:$M$68,2,FALSE)</f>
        <v>0</v>
      </c>
      <c r="BC172" s="46"/>
      <c r="BD172" s="34">
        <f>IF(BC172&gt;0,VLOOKUP(BC172,'Начисление очков'!$B$4:$C$68,2,FALSE),0)</f>
        <v>0</v>
      </c>
      <c r="BE172" s="35"/>
      <c r="BF172" s="28">
        <f>IF(BE172&gt;0,VLOOKUP(BE172,'Начисление очков'!$G$4:$H$68,2,FALSE),0)</f>
        <v>0</v>
      </c>
      <c r="BG172" s="223"/>
      <c r="BH172" s="222">
        <f>IF(BG172&gt;0,VLOOKUP(BG172,'Начисление очков'!$L$4:$M$68,2,FALSE),0)</f>
        <v>0</v>
      </c>
      <c r="BI172" s="87">
        <v>3</v>
      </c>
      <c r="BJ172" s="88">
        <v>3</v>
      </c>
      <c r="BK172" s="88">
        <v>167</v>
      </c>
      <c r="BM172" s="24" t="e">
        <f>IF(#REF!=0,0,1)</f>
        <v>#REF!</v>
      </c>
    </row>
    <row r="173" spans="2:65" ht="15.9" customHeight="1" x14ac:dyDescent="0.3">
      <c r="B173" s="66" t="s">
        <v>219</v>
      </c>
      <c r="C173" s="67">
        <f>C172+1</f>
        <v>164</v>
      </c>
      <c r="D173" s="114">
        <f>IF(BK173=0," ",BK173-C173)</f>
        <v>-2</v>
      </c>
      <c r="E173" s="65">
        <f>LARGE((N173,P173,R173,T173,V173,X173,Z173,AB173,AD173,AF173,AH173,AJ173,AL173,AN173,AP173,AR173,AT173,AV173,AX173,AZ173,BB173,BD173,BF173),1)+LARGE((N173,P173,R173,T173,V173,X173,Z173,AB173,AD173,AF173,AH173,AJ173,AL173,AN173,AP173,AR173,AT173,AV173,AX173,AZ173,BB173,BD173,BF173),2)+LARGE((N173,P173,R173,T173,V173,X173,Z173,AB173,AD173,AF173,AH173,AJ173,AL173,AN173,AP173,AR173,AT173,AV173,AX173,AZ173,BB173,BD173,BF173),3)+LARGE((N173,P173,R173,T173,V173,X173,Z173,AB173,AD173,AF173,AH173,AJ173,AL173,AN173,AP173,AR173,AT173,AV173,AX173,AZ173,BB173,BD173,BF173),4)+LARGE((N173,P173,R173,T173,V173,X173,Z173,AB173,AD173,AF173,AH173,AJ173,AL173,AN173,AP173,AR173,AT173,AV173,AX173,AZ173,BB173,BD173,BF173),5)+LARGE((N173,P173,R173,T173,V173,X173,Z173,AB173,AD173,AF173,AH173,AJ173,AL173,AN173,AP173,AR173,AT173,AV173,AX173,AZ173,BB173,BD173,BF173),6)+LARGE((N173,P173,R173,T173,V173,X173,Z173,AB173,AD173,AF173,AH173,AJ173,AL173,AN173,AP173,AR173,AT173,AV173,AX173,AZ173,BB173,BD173,BF173),7)+LARGE((N173,P173,R173,T173,V173,X173,Z173,AB173,AD173,AF173,AH173,AJ173,AL173,AN173,AP173,AR173,AT173,AV173,AX173,AZ173,BB173,BD173,BF173),8)</f>
        <v>4</v>
      </c>
      <c r="F173" s="74">
        <f>E173-BI173</f>
        <v>0</v>
      </c>
      <c r="G173" s="73" t="str">
        <f>IF(SUMIF(M173:BF173,"&lt;0")&lt;&gt;0,SUMIF(M173:BF173,"&lt;0")*(-1)," ")</f>
        <v xml:space="preserve"> </v>
      </c>
      <c r="H173" s="77">
        <f>N173+P173+R173+T173+V173+X173+Z173+AB173+AD173+AF173+AH173+AJ173+AL173+AN173+AP173+AR173+AT173+AV173+AX173+AZ173+BB173+BD173+BF173</f>
        <v>4</v>
      </c>
      <c r="I173" s="74">
        <f>H173-BJ173</f>
        <v>0</v>
      </c>
      <c r="J173" s="78">
        <f>IF(M173=0,0,1)+IF(O173=0,0,1)+IF(Q173=0,0,1)+IF(S173=0,0,1)+IF(U173=0,0,1)+IF(W173=0,0,1)+IF(Y173=0,0,1)+IF(AA173=0,0,1)+IF(AC173=0,0,1)+IF(AE173=0,0,1)+IF(AG173=0,0,1)+IF(AI173=0,0,1)+IF(AK173=0,0,1)+IF(AM173=0,0,1)+IF(AO173=0,0,1)+IF(AQ173=0,0,1)+IF(AU173=0,0,1)+IF(AS173=0,0,1)+IF(AU173=0,0,1)+IF(AW173=0,0,1)+IF(AY173=0,0,1)+IF(BA173=0,0,1)+IF(BC173=0,0,1)+IF(BE173=0,0,1)</f>
        <v>1</v>
      </c>
      <c r="K173" s="80">
        <f>IF(J173=0,"-",IF(J173&gt;8,E173/8,E173/J173))</f>
        <v>4</v>
      </c>
      <c r="L173" s="81">
        <f>IF(OR(H173=0,J173=0),"-",H173/J173)</f>
        <v>4</v>
      </c>
      <c r="M173" s="46"/>
      <c r="N173" s="31">
        <f>IF(M173&gt;0,VLOOKUP(M173,'Начисление очков'!$L$4:$M$68,2,FALSE),0)</f>
        <v>0</v>
      </c>
      <c r="O173" s="35"/>
      <c r="P173" s="28">
        <f>IF(O173&gt;0,VLOOKUP(O173,'Начисление очков'!$G$4:$H$68,2,FALSE),0)</f>
        <v>0</v>
      </c>
      <c r="Q173" s="34"/>
      <c r="R173" s="31">
        <f>VLOOKUP(Q173,'Начисление очков'!$V$4:$W$68,2,FALSE)</f>
        <v>0</v>
      </c>
      <c r="S173" s="35"/>
      <c r="T173" s="28">
        <f>VLOOKUP(S173,'Начисление очков'!$Q$4:$R$68,2,FALSE)</f>
        <v>0</v>
      </c>
      <c r="U173" s="35"/>
      <c r="V173" s="28">
        <f>VLOOKUP(U173,'Начисление очков'!$Q$4:$R$68,2,FALSE)</f>
        <v>0</v>
      </c>
      <c r="W173" s="34">
        <v>24</v>
      </c>
      <c r="X173" s="31">
        <f>VLOOKUP(W173,'Начисление очков'!$V$4:$W$68,2,FALSE)</f>
        <v>4</v>
      </c>
      <c r="Y173" s="35"/>
      <c r="Z173" s="28">
        <f>IF(Y173&gt;0,VLOOKUP(Y173,'Начисление очков'!$G$4:$H$68,2,FALSE),0)</f>
        <v>0</v>
      </c>
      <c r="AA173" s="56"/>
      <c r="AB173" s="57">
        <f>IF(AA173&gt;0,VLOOKUP(AA173,'Начисление очков'!$B$4:$C$68,2,FALSE),0)</f>
        <v>0</v>
      </c>
      <c r="AC173" s="35"/>
      <c r="AD173" s="28">
        <f>IF(AC173&gt;0,VLOOKUP(AC173,'Начисление очков'!$G$4:$H$68,2,FALSE),0)</f>
        <v>0</v>
      </c>
      <c r="AE173" s="34"/>
      <c r="AF173" s="31">
        <f>VLOOKUP(AE173,'Начисление очков'!$V$4:$W$68,2,FALSE)</f>
        <v>0</v>
      </c>
      <c r="AG173" s="6"/>
      <c r="AH173" s="6">
        <f>IF(AG173&gt;0,VLOOKUP(AG173,'Начисление очков'!$B$4:$C$68,2,FALSE),0)</f>
        <v>0</v>
      </c>
      <c r="AI173" s="46"/>
      <c r="AJ173" s="34">
        <f>IF(AI173&gt;0,VLOOKUP(AI173,'Начисление очков'!$B$4:$C$68,2,FALSE),0)</f>
        <v>0</v>
      </c>
      <c r="AK173" s="6"/>
      <c r="AL173" s="28">
        <f>VLOOKUP(AK173,'Начисление очков'!$V$4:$W$68,2,FALSE)</f>
        <v>0</v>
      </c>
      <c r="AM173" s="34"/>
      <c r="AN173" s="31">
        <f>IF(AM173&gt;0,VLOOKUP(AM173,'Начисление очков'!$G$4:$H$68,2,FALSE),0)</f>
        <v>0</v>
      </c>
      <c r="AO173" s="35"/>
      <c r="AP173" s="107">
        <f>VLOOKUP(AO173,'Начисление очков'!$L$4:$M$68,2,FALSE)</f>
        <v>0</v>
      </c>
      <c r="AQ173" s="34"/>
      <c r="AR173" s="31">
        <f>VLOOKUP(AQ173,'Начисление очков'!$G$4:$H$68,2,FALSE)</f>
        <v>0</v>
      </c>
      <c r="AS173" s="35"/>
      <c r="AT173" s="28">
        <f>VLOOKUP(AS173,'Начисление очков'!$L$4:$M$68,2,FALSE)</f>
        <v>0</v>
      </c>
      <c r="AU173" s="56"/>
      <c r="AV173" s="57">
        <f>VLOOKUP(AU173,'Начисление очков'!$Q$4:$R$68,2,FALSE)</f>
        <v>0</v>
      </c>
      <c r="AW173" s="35"/>
      <c r="AX173" s="28">
        <f>VLOOKUP(AW173,'Начисление очков'!$Q$4:$R$68,2,FALSE)</f>
        <v>0</v>
      </c>
      <c r="AY173" s="46"/>
      <c r="AZ173" s="31">
        <f>IF(AY173&gt;0,VLOOKUP(AY173,'Начисление очков'!$Q$4:$R$68,2,FALSE),0)</f>
        <v>0</v>
      </c>
      <c r="BA173" s="6"/>
      <c r="BB173" s="28">
        <f>VLOOKUP(BA173,'Начисление очков'!$L$4:$M$68,2,FALSE)</f>
        <v>0</v>
      </c>
      <c r="BC173" s="46"/>
      <c r="BD173" s="34">
        <f>IF(BC173&gt;0,VLOOKUP(BC173,'Начисление очков'!$B$4:$C$68,2,FALSE),0)</f>
        <v>0</v>
      </c>
      <c r="BE173" s="35"/>
      <c r="BF173" s="28">
        <f>IF(BE173&gt;0,VLOOKUP(BE173,'Начисление очков'!$G$4:$H$68,2,FALSE),0)</f>
        <v>0</v>
      </c>
      <c r="BG173" s="223"/>
      <c r="BH173" s="222">
        <f>IF(BG173&gt;0,VLOOKUP(BG173,'Начисление очков'!$L$4:$M$68,2,FALSE),0)</f>
        <v>0</v>
      </c>
      <c r="BI173" s="87">
        <v>4</v>
      </c>
      <c r="BJ173" s="88">
        <v>4</v>
      </c>
      <c r="BK173" s="88">
        <v>162</v>
      </c>
      <c r="BM173" s="24" t="e">
        <f>IF(#REF!=0,0,1)</f>
        <v>#REF!</v>
      </c>
    </row>
    <row r="174" spans="2:65" ht="15.9" customHeight="1" x14ac:dyDescent="0.3">
      <c r="B174" s="66" t="s">
        <v>182</v>
      </c>
      <c r="C174" s="67">
        <f>C173+1</f>
        <v>165</v>
      </c>
      <c r="D174" s="114">
        <f>IF(BK174=0," ",BK174-C174)</f>
        <v>-2</v>
      </c>
      <c r="E174" s="65">
        <f>LARGE((N174,P174,R174,T174,V174,X174,Z174,AB174,AD174,AF174,AH174,AJ174,AL174,AN174,AP174,AR174,AT174,AV174,AX174,AZ174,BB174,BD174,BF174),1)+LARGE((N174,P174,R174,T174,V174,X174,Z174,AB174,AD174,AF174,AH174,AJ174,AL174,AN174,AP174,AR174,AT174,AV174,AX174,AZ174,BB174,BD174,BF174),2)+LARGE((N174,P174,R174,T174,V174,X174,Z174,AB174,AD174,AF174,AH174,AJ174,AL174,AN174,AP174,AR174,AT174,AV174,AX174,AZ174,BB174,BD174,BF174),3)+LARGE((N174,P174,R174,T174,V174,X174,Z174,AB174,AD174,AF174,AH174,AJ174,AL174,AN174,AP174,AR174,AT174,AV174,AX174,AZ174,BB174,BD174,BF174),4)+LARGE((N174,P174,R174,T174,V174,X174,Z174,AB174,AD174,AF174,AH174,AJ174,AL174,AN174,AP174,AR174,AT174,AV174,AX174,AZ174,BB174,BD174,BF174),5)+LARGE((N174,P174,R174,T174,V174,X174,Z174,AB174,AD174,AF174,AH174,AJ174,AL174,AN174,AP174,AR174,AT174,AV174,AX174,AZ174,BB174,BD174,BF174),6)+LARGE((N174,P174,R174,T174,V174,X174,Z174,AB174,AD174,AF174,AH174,AJ174,AL174,AN174,AP174,AR174,AT174,AV174,AX174,AZ174,BB174,BD174,BF174),7)+LARGE((N174,P174,R174,T174,V174,X174,Z174,AB174,AD174,AF174,AH174,AJ174,AL174,AN174,AP174,AR174,AT174,AV174,AX174,AZ174,BB174,BD174,BF174),8)</f>
        <v>4</v>
      </c>
      <c r="F174" s="74">
        <f>E174-BI174</f>
        <v>0</v>
      </c>
      <c r="G174" s="73" t="str">
        <f>IF(SUMIF(M174:BF174,"&lt;0")&lt;&gt;0,SUMIF(M174:BF174,"&lt;0")*(-1)," ")</f>
        <v xml:space="preserve"> </v>
      </c>
      <c r="H174" s="77">
        <f>N174+P174+R174+T174+V174+X174+Z174+AB174+AD174+AF174+AH174+AJ174+AL174+AN174+AP174+AR174+AT174+AV174+AX174+AZ174+BB174+BD174+BF174</f>
        <v>4</v>
      </c>
      <c r="I174" s="74">
        <f>H174-BJ174</f>
        <v>0</v>
      </c>
      <c r="J174" s="78">
        <f>IF(M174=0,0,1)+IF(O174=0,0,1)+IF(Q174=0,0,1)+IF(S174=0,0,1)+IF(U174=0,0,1)+IF(W174=0,0,1)+IF(Y174=0,0,1)+IF(AA174=0,0,1)+IF(AC174=0,0,1)+IF(AE174=0,0,1)+IF(AG174=0,0,1)+IF(AI174=0,0,1)+IF(AK174=0,0,1)+IF(AM174=0,0,1)+IF(AO174=0,0,1)+IF(AQ174=0,0,1)+IF(AU174=0,0,1)+IF(AS174=0,0,1)+IF(AU174=0,0,1)+IF(AW174=0,0,1)+IF(AY174=0,0,1)+IF(BA174=0,0,1)+IF(BC174=0,0,1)+IF(BE174=0,0,1)</f>
        <v>2</v>
      </c>
      <c r="K174" s="80">
        <f>IF(J174=0,"-",IF(J174&gt;8,E174/8,E174/J174))</f>
        <v>2</v>
      </c>
      <c r="L174" s="81">
        <f>IF(OR(H174=0,J174=0),"-",H174/J174)</f>
        <v>2</v>
      </c>
      <c r="M174" s="46"/>
      <c r="N174" s="31">
        <f>IF(M174&gt;0,VLOOKUP(M174,'Начисление очков'!$L$4:$M$68,2,FALSE),0)</f>
        <v>0</v>
      </c>
      <c r="O174" s="35"/>
      <c r="P174" s="28">
        <f>IF(O174&gt;0,VLOOKUP(O174,'Начисление очков'!$G$4:$H$68,2,FALSE),0)</f>
        <v>0</v>
      </c>
      <c r="Q174" s="34"/>
      <c r="R174" s="31">
        <f>VLOOKUP(Q174,'Начисление очков'!$V$4:$W$68,2,FALSE)</f>
        <v>0</v>
      </c>
      <c r="S174" s="35"/>
      <c r="T174" s="28">
        <f>VLOOKUP(S174,'Начисление очков'!$Q$4:$R$68,2,FALSE)</f>
        <v>0</v>
      </c>
      <c r="U174" s="35"/>
      <c r="V174" s="28">
        <f>VLOOKUP(U174,'Начисление очков'!$Q$4:$R$68,2,FALSE)</f>
        <v>0</v>
      </c>
      <c r="W174" s="34"/>
      <c r="X174" s="31">
        <f>VLOOKUP(W174,'Начисление очков'!$V$4:$W$68,2,FALSE)</f>
        <v>0</v>
      </c>
      <c r="Y174" s="35"/>
      <c r="Z174" s="28">
        <f>IF(Y174&gt;0,VLOOKUP(Y174,'Начисление очков'!$G$4:$H$68,2,FALSE),0)</f>
        <v>0</v>
      </c>
      <c r="AA174" s="56"/>
      <c r="AB174" s="57">
        <f>IF(AA174&gt;0,VLOOKUP(AA174,'Начисление очков'!$B$4:$C$68,2,FALSE),0)</f>
        <v>0</v>
      </c>
      <c r="AC174" s="35"/>
      <c r="AD174" s="28">
        <f>IF(AC174&gt;0,VLOOKUP(AC174,'Начисление очков'!$G$4:$H$68,2,FALSE),0)</f>
        <v>0</v>
      </c>
      <c r="AE174" s="34">
        <v>32</v>
      </c>
      <c r="AF174" s="31">
        <f>VLOOKUP(AE174,'Начисление очков'!$V$4:$W$68,2,FALSE)</f>
        <v>2</v>
      </c>
      <c r="AG174" s="6"/>
      <c r="AH174" s="6">
        <f>IF(AG174&gt;0,VLOOKUP(AG174,'Начисление очков'!$B$4:$C$68,2,FALSE),0)</f>
        <v>0</v>
      </c>
      <c r="AI174" s="46"/>
      <c r="AJ174" s="34">
        <f>IF(AI174&gt;0,VLOOKUP(AI174,'Начисление очков'!$B$4:$C$68,2,FALSE),0)</f>
        <v>0</v>
      </c>
      <c r="AK174" s="6">
        <v>32</v>
      </c>
      <c r="AL174" s="28">
        <f>VLOOKUP(AK174,'Начисление очков'!$V$4:$W$68,2,FALSE)</f>
        <v>2</v>
      </c>
      <c r="AM174" s="34"/>
      <c r="AN174" s="31">
        <f>IF(AM174&gt;0,VLOOKUP(AM174,'Начисление очков'!$G$4:$H$68,2,FALSE),0)</f>
        <v>0</v>
      </c>
      <c r="AO174" s="35"/>
      <c r="AP174" s="107">
        <f>VLOOKUP(AO174,'Начисление очков'!$L$4:$M$68,2,FALSE)</f>
        <v>0</v>
      </c>
      <c r="AQ174" s="34"/>
      <c r="AR174" s="31">
        <f>VLOOKUP(AQ174,'Начисление очков'!$G$4:$H$68,2,FALSE)</f>
        <v>0</v>
      </c>
      <c r="AS174" s="35"/>
      <c r="AT174" s="28">
        <f>VLOOKUP(AS174,'Начисление очков'!$L$4:$M$68,2,FALSE)</f>
        <v>0</v>
      </c>
      <c r="AU174" s="56"/>
      <c r="AV174" s="57">
        <f>VLOOKUP(AU174,'Начисление очков'!$Q$4:$R$68,2,FALSE)</f>
        <v>0</v>
      </c>
      <c r="AW174" s="35"/>
      <c r="AX174" s="28">
        <f>VLOOKUP(AW174,'Начисление очков'!$Q$4:$R$68,2,FALSE)</f>
        <v>0</v>
      </c>
      <c r="AY174" s="46"/>
      <c r="AZ174" s="31">
        <f>IF(AY174&gt;0,VLOOKUP(AY174,'Начисление очков'!$Q$4:$R$68,2,FALSE),0)</f>
        <v>0</v>
      </c>
      <c r="BA174" s="6"/>
      <c r="BB174" s="28">
        <f>VLOOKUP(BA174,'Начисление очков'!$L$4:$M$68,2,FALSE)</f>
        <v>0</v>
      </c>
      <c r="BC174" s="46"/>
      <c r="BD174" s="34">
        <f>IF(BC174&gt;0,VLOOKUP(BC174,'Начисление очков'!$B$4:$C$68,2,FALSE),0)</f>
        <v>0</v>
      </c>
      <c r="BE174" s="35"/>
      <c r="BF174" s="28">
        <f>IF(BE174&gt;0,VLOOKUP(BE174,'Начисление очков'!$G$4:$H$68,2,FALSE),0)</f>
        <v>0</v>
      </c>
      <c r="BG174" s="223"/>
      <c r="BH174" s="222">
        <f>IF(BG174&gt;0,VLOOKUP(BG174,'Начисление очков'!$L$4:$M$68,2,FALSE),0)</f>
        <v>0</v>
      </c>
      <c r="BI174" s="87">
        <v>4</v>
      </c>
      <c r="BJ174" s="88">
        <v>4</v>
      </c>
      <c r="BK174" s="88">
        <v>163</v>
      </c>
      <c r="BM174" s="24" t="e">
        <f>IF(#REF!=0,0,1)</f>
        <v>#REF!</v>
      </c>
    </row>
    <row r="175" spans="2:65" ht="15.9" customHeight="1" x14ac:dyDescent="0.3">
      <c r="B175" s="66" t="s">
        <v>28</v>
      </c>
      <c r="C175" s="67">
        <f>C174+1</f>
        <v>166</v>
      </c>
      <c r="D175" s="114">
        <f>IF(BK175=0," ",BK175-C175)</f>
        <v>-1</v>
      </c>
      <c r="E175" s="65">
        <f>LARGE((N175,P175,R175,T175,V175,X175,Z175,AB175,AD175,AF175,AH175,AJ175,AL175,AN175,AP175,AR175,AT175,AV175,AX175,AZ175,BB175,BD175,BF175),1)+LARGE((N175,P175,R175,T175,V175,X175,Z175,AB175,AD175,AF175,AH175,AJ175,AL175,AN175,AP175,AR175,AT175,AV175,AX175,AZ175,BB175,BD175,BF175),2)+LARGE((N175,P175,R175,T175,V175,X175,Z175,AB175,AD175,AF175,AH175,AJ175,AL175,AN175,AP175,AR175,AT175,AV175,AX175,AZ175,BB175,BD175,BF175),3)+LARGE((N175,P175,R175,T175,V175,X175,Z175,AB175,AD175,AF175,AH175,AJ175,AL175,AN175,AP175,AR175,AT175,AV175,AX175,AZ175,BB175,BD175,BF175),4)+LARGE((N175,P175,R175,T175,V175,X175,Z175,AB175,AD175,AF175,AH175,AJ175,AL175,AN175,AP175,AR175,AT175,AV175,AX175,AZ175,BB175,BD175,BF175),5)+LARGE((N175,P175,R175,T175,V175,X175,Z175,AB175,AD175,AF175,AH175,AJ175,AL175,AN175,AP175,AR175,AT175,AV175,AX175,AZ175,BB175,BD175,BF175),6)+LARGE((N175,P175,R175,T175,V175,X175,Z175,AB175,AD175,AF175,AH175,AJ175,AL175,AN175,AP175,AR175,AT175,AV175,AX175,AZ175,BB175,BD175,BF175),7)+LARGE((N175,P175,R175,T175,V175,X175,Z175,AB175,AD175,AF175,AH175,AJ175,AL175,AN175,AP175,AR175,AT175,AV175,AX175,AZ175,BB175,BD175,BF175),8)</f>
        <v>3</v>
      </c>
      <c r="F175" s="74">
        <f>E175-BI175</f>
        <v>0</v>
      </c>
      <c r="G175" s="73" t="str">
        <f>IF(SUMIF(M175:BF175,"&lt;0")&lt;&gt;0,SUMIF(M175:BF175,"&lt;0")*(-1)," ")</f>
        <v xml:space="preserve"> </v>
      </c>
      <c r="H175" s="77">
        <f>N175+P175+R175+T175+V175+X175+Z175+AB175+AD175+AF175+AH175+AJ175+AL175+AN175+AP175+AR175+AT175+AV175+AX175+AZ175+BB175+BD175+BF175</f>
        <v>3</v>
      </c>
      <c r="I175" s="74">
        <f>H175-BJ175</f>
        <v>0</v>
      </c>
      <c r="J175" s="78">
        <f>IF(M175=0,0,1)+IF(O175=0,0,1)+IF(Q175=0,0,1)+IF(S175=0,0,1)+IF(U175=0,0,1)+IF(W175=0,0,1)+IF(Y175=0,0,1)+IF(AA175=0,0,1)+IF(AC175=0,0,1)+IF(AE175=0,0,1)+IF(AG175=0,0,1)+IF(AI175=0,0,1)+IF(AK175=0,0,1)+IF(AM175=0,0,1)+IF(AO175=0,0,1)+IF(AQ175=0,0,1)+IF(AU175=0,0,1)+IF(AS175=0,0,1)+IF(AU175=0,0,1)+IF(AW175=0,0,1)+IF(AY175=0,0,1)+IF(BA175=0,0,1)+IF(BC175=0,0,1)+IF(BE175=0,0,1)</f>
        <v>1</v>
      </c>
      <c r="K175" s="80">
        <f>IF(J175=0,"-",IF(J175&gt;8,E175/8,E175/J175))</f>
        <v>3</v>
      </c>
      <c r="L175" s="81">
        <f>IF(OR(H175=0,J175=0),"-",H175/J175)</f>
        <v>3</v>
      </c>
      <c r="M175" s="46"/>
      <c r="N175" s="31">
        <f>IF(M175&gt;0,VLOOKUP(M175,'Начисление очков'!$L$4:$M$68,2,FALSE),0)</f>
        <v>0</v>
      </c>
      <c r="O175" s="35"/>
      <c r="P175" s="28">
        <f>IF(O175&gt;0,VLOOKUP(O175,'Начисление очков'!$G$4:$H$68,2,FALSE),0)</f>
        <v>0</v>
      </c>
      <c r="Q175" s="34"/>
      <c r="R175" s="31">
        <f>VLOOKUP(Q175,'Начисление очков'!$V$4:$W$68,2,FALSE)</f>
        <v>0</v>
      </c>
      <c r="S175" s="35"/>
      <c r="T175" s="28">
        <f>VLOOKUP(S175,'Начисление очков'!$Q$4:$R$68,2,FALSE)</f>
        <v>0</v>
      </c>
      <c r="U175" s="35"/>
      <c r="V175" s="28">
        <f>VLOOKUP(U175,'Начисление очков'!$Q$4:$R$68,2,FALSE)</f>
        <v>0</v>
      </c>
      <c r="W175" s="34"/>
      <c r="X175" s="31">
        <f>VLOOKUP(W175,'Начисление очков'!$V$4:$W$68,2,FALSE)</f>
        <v>0</v>
      </c>
      <c r="Y175" s="35"/>
      <c r="Z175" s="28">
        <f>IF(Y175&gt;0,VLOOKUP(Y175,'Начисление очков'!$G$4:$H$68,2,FALSE),0)</f>
        <v>0</v>
      </c>
      <c r="AA175" s="56"/>
      <c r="AB175" s="57">
        <f>IF(AA175&gt;0,VLOOKUP(AA175,'Начисление очков'!$B$4:$C$68,2,FALSE),0)</f>
        <v>0</v>
      </c>
      <c r="AC175" s="35"/>
      <c r="AD175" s="28">
        <f>IF(AC175&gt;0,VLOOKUP(AC175,'Начисление очков'!$G$4:$H$68,2,FALSE),0)</f>
        <v>0</v>
      </c>
      <c r="AE175" s="34"/>
      <c r="AF175" s="31">
        <f>VLOOKUP(AE175,'Начисление очков'!$V$4:$W$68,2,FALSE)</f>
        <v>0</v>
      </c>
      <c r="AG175" s="6"/>
      <c r="AH175" s="6">
        <f>IF(AG175&gt;0,VLOOKUP(AG175,'Начисление очков'!$B$4:$C$68,2,FALSE),0)</f>
        <v>0</v>
      </c>
      <c r="AI175" s="46"/>
      <c r="AJ175" s="34">
        <f>IF(AI175&gt;0,VLOOKUP(AI175,'Начисление очков'!$B$4:$C$68,2,FALSE),0)</f>
        <v>0</v>
      </c>
      <c r="AK175" s="6"/>
      <c r="AL175" s="28">
        <f>VLOOKUP(AK175,'Начисление очков'!$V$4:$W$68,2,FALSE)</f>
        <v>0</v>
      </c>
      <c r="AM175" s="34"/>
      <c r="AN175" s="31">
        <f>IF(AM175&gt;0,VLOOKUP(AM175,'Начисление очков'!$G$4:$H$68,2,FALSE),0)</f>
        <v>0</v>
      </c>
      <c r="AO175" s="35"/>
      <c r="AP175" s="107">
        <f>VLOOKUP(AO175,'Начисление очков'!$L$4:$M$68,2,FALSE)</f>
        <v>0</v>
      </c>
      <c r="AQ175" s="34"/>
      <c r="AR175" s="31">
        <f>VLOOKUP(AQ175,'Начисление очков'!$G$4:$H$68,2,FALSE)</f>
        <v>0</v>
      </c>
      <c r="AS175" s="35">
        <v>40</v>
      </c>
      <c r="AT175" s="28">
        <f>VLOOKUP(AS175,'Начисление очков'!$L$4:$M$68,2,FALSE)</f>
        <v>3</v>
      </c>
      <c r="AU175" s="56"/>
      <c r="AV175" s="57">
        <f>VLOOKUP(AU175,'Начисление очков'!$Q$4:$R$68,2,FALSE)</f>
        <v>0</v>
      </c>
      <c r="AW175" s="35"/>
      <c r="AX175" s="28">
        <f>VLOOKUP(AW175,'Начисление очков'!$Q$4:$R$68,2,FALSE)</f>
        <v>0</v>
      </c>
      <c r="AY175" s="46"/>
      <c r="AZ175" s="31">
        <f>IF(AY175&gt;0,VLOOKUP(AY175,'Начисление очков'!$Q$4:$R$68,2,FALSE),0)</f>
        <v>0</v>
      </c>
      <c r="BA175" s="6"/>
      <c r="BB175" s="28">
        <f>VLOOKUP(BA175,'Начисление очков'!$L$4:$M$68,2,FALSE)</f>
        <v>0</v>
      </c>
      <c r="BC175" s="46"/>
      <c r="BD175" s="34">
        <f>IF(BC175&gt;0,VLOOKUP(BC175,'Начисление очков'!$B$4:$C$68,2,FALSE),0)</f>
        <v>0</v>
      </c>
      <c r="BE175" s="35"/>
      <c r="BF175" s="28">
        <f>IF(BE175&gt;0,VLOOKUP(BE175,'Начисление очков'!$G$4:$H$68,2,FALSE),0)</f>
        <v>0</v>
      </c>
      <c r="BG175" s="223"/>
      <c r="BH175" s="222">
        <f>IF(BG175&gt;0,VLOOKUP(BG175,'Начисление очков'!$L$4:$M$68,2,FALSE),0)</f>
        <v>0</v>
      </c>
      <c r="BI175" s="87">
        <v>3</v>
      </c>
      <c r="BJ175" s="88">
        <v>3</v>
      </c>
      <c r="BK175" s="88">
        <v>165</v>
      </c>
      <c r="BM175" s="24" t="e">
        <f>IF(#REF!=0,0,1)</f>
        <v>#REF!</v>
      </c>
    </row>
    <row r="176" spans="2:65" ht="15.9" customHeight="1" x14ac:dyDescent="0.3">
      <c r="B176" s="66" t="s">
        <v>236</v>
      </c>
      <c r="C176" s="67">
        <f>C175+1</f>
        <v>167</v>
      </c>
      <c r="D176" s="114">
        <f>IF(BK176=0," ",BK176-C176)</f>
        <v>-1</v>
      </c>
      <c r="E176" s="65">
        <f>LARGE((N176,P176,R176,T176,V176,X176,Z176,AB176,AD176,AF176,AH176,AJ176,AL176,AN176,AP176,AR176,AT176,AV176,AX176,AZ176,BB176,BD176,BF176),1)+LARGE((N176,P176,R176,T176,V176,X176,Z176,AB176,AD176,AF176,AH176,AJ176,AL176,AN176,AP176,AR176,AT176,AV176,AX176,AZ176,BB176,BD176,BF176),2)+LARGE((N176,P176,R176,T176,V176,X176,Z176,AB176,AD176,AF176,AH176,AJ176,AL176,AN176,AP176,AR176,AT176,AV176,AX176,AZ176,BB176,BD176,BF176),3)+LARGE((N176,P176,R176,T176,V176,X176,Z176,AB176,AD176,AF176,AH176,AJ176,AL176,AN176,AP176,AR176,AT176,AV176,AX176,AZ176,BB176,BD176,BF176),4)+LARGE((N176,P176,R176,T176,V176,X176,Z176,AB176,AD176,AF176,AH176,AJ176,AL176,AN176,AP176,AR176,AT176,AV176,AX176,AZ176,BB176,BD176,BF176),5)+LARGE((N176,P176,R176,T176,V176,X176,Z176,AB176,AD176,AF176,AH176,AJ176,AL176,AN176,AP176,AR176,AT176,AV176,AX176,AZ176,BB176,BD176,BF176),6)+LARGE((N176,P176,R176,T176,V176,X176,Z176,AB176,AD176,AF176,AH176,AJ176,AL176,AN176,AP176,AR176,AT176,AV176,AX176,AZ176,BB176,BD176,BF176),7)+LARGE((N176,P176,R176,T176,V176,X176,Z176,AB176,AD176,AF176,AH176,AJ176,AL176,AN176,AP176,AR176,AT176,AV176,AX176,AZ176,BB176,BD176,BF176),8)</f>
        <v>3</v>
      </c>
      <c r="F176" s="74">
        <f>E176-BI176</f>
        <v>0</v>
      </c>
      <c r="G176" s="73" t="str">
        <f>IF(SUMIF(M176:BF176,"&lt;0")&lt;&gt;0,SUMIF(M176:BF176,"&lt;0")*(-1)," ")</f>
        <v xml:space="preserve"> </v>
      </c>
      <c r="H176" s="77">
        <f>N176+P176+R176+T176+V176+X176+Z176+AB176+AD176+AF176+AH176+AJ176+AL176+AN176+AP176+AR176+AT176+AV176+AX176+AZ176+BB176+BD176+BF176</f>
        <v>3</v>
      </c>
      <c r="I176" s="74">
        <f>H176-BJ176</f>
        <v>0</v>
      </c>
      <c r="J176" s="78">
        <f>IF(M176=0,0,1)+IF(O176=0,0,1)+IF(Q176=0,0,1)+IF(S176=0,0,1)+IF(U176=0,0,1)+IF(W176=0,0,1)+IF(Y176=0,0,1)+IF(AA176=0,0,1)+IF(AC176=0,0,1)+IF(AE176=0,0,1)+IF(AG176=0,0,1)+IF(AI176=0,0,1)+IF(AK176=0,0,1)+IF(AM176=0,0,1)+IF(AO176=0,0,1)+IF(AQ176=0,0,1)+IF(AU176=0,0,1)+IF(AS176=0,0,1)+IF(AU176=0,0,1)+IF(AW176=0,0,1)+IF(AY176=0,0,1)+IF(BA176=0,0,1)+IF(BC176=0,0,1)+IF(BE176=0,0,1)</f>
        <v>1</v>
      </c>
      <c r="K176" s="80">
        <f>IF(J176=0,"-",IF(J176&gt;8,E176/8,E176/J176))</f>
        <v>3</v>
      </c>
      <c r="L176" s="81">
        <f>IF(OR(H176=0,J176=0),"-",H176/J176)</f>
        <v>3</v>
      </c>
      <c r="M176" s="46"/>
      <c r="N176" s="31">
        <f>IF(M176&gt;0,VLOOKUP(M176,'Начисление очков'!$L$4:$M$68,2,FALSE),0)</f>
        <v>0</v>
      </c>
      <c r="O176" s="35">
        <v>40</v>
      </c>
      <c r="P176" s="28">
        <f>IF(O176&gt;0,VLOOKUP(O176,'Начисление очков'!$G$4:$H$68,2,FALSE),0)</f>
        <v>3</v>
      </c>
      <c r="Q176" s="34"/>
      <c r="R176" s="31">
        <f>VLOOKUP(Q176,'Начисление очков'!$V$4:$W$68,2,FALSE)</f>
        <v>0</v>
      </c>
      <c r="S176" s="35"/>
      <c r="T176" s="28">
        <f>VLOOKUP(S176,'Начисление очков'!$Q$4:$R$68,2,FALSE)</f>
        <v>0</v>
      </c>
      <c r="U176" s="35"/>
      <c r="V176" s="28">
        <f>VLOOKUP(U176,'Начисление очков'!$Q$4:$R$68,2,FALSE)</f>
        <v>0</v>
      </c>
      <c r="W176" s="34"/>
      <c r="X176" s="31">
        <f>VLOOKUP(W176,'Начисление очков'!$V$4:$W$68,2,FALSE)</f>
        <v>0</v>
      </c>
      <c r="Y176" s="35"/>
      <c r="Z176" s="28">
        <f>IF(Y176&gt;0,VLOOKUP(Y176,'Начисление очков'!$G$4:$H$68,2,FALSE),0)</f>
        <v>0</v>
      </c>
      <c r="AA176" s="56"/>
      <c r="AB176" s="57">
        <f>IF(AA176&gt;0,VLOOKUP(AA176,'Начисление очков'!$B$4:$C$68,2,FALSE),0)</f>
        <v>0</v>
      </c>
      <c r="AC176" s="35"/>
      <c r="AD176" s="28">
        <f>IF(AC176&gt;0,VLOOKUP(AC176,'Начисление очков'!$G$4:$H$68,2,FALSE),0)</f>
        <v>0</v>
      </c>
      <c r="AE176" s="34"/>
      <c r="AF176" s="31">
        <f>VLOOKUP(AE176,'Начисление очков'!$V$4:$W$68,2,FALSE)</f>
        <v>0</v>
      </c>
      <c r="AG176" s="6"/>
      <c r="AH176" s="6">
        <f>IF(AG176&gt;0,VLOOKUP(AG176,'Начисление очков'!$B$4:$C$68,2,FALSE),0)</f>
        <v>0</v>
      </c>
      <c r="AI176" s="46"/>
      <c r="AJ176" s="34">
        <f>IF(AI176&gt;0,VLOOKUP(AI176,'Начисление очков'!$B$4:$C$68,2,FALSE),0)</f>
        <v>0</v>
      </c>
      <c r="AK176" s="6"/>
      <c r="AL176" s="28">
        <f>VLOOKUP(AK176,'Начисление очков'!$V$4:$W$68,2,FALSE)</f>
        <v>0</v>
      </c>
      <c r="AM176" s="34"/>
      <c r="AN176" s="31">
        <f>IF(AM176&gt;0,VLOOKUP(AM176,'Начисление очков'!$G$4:$H$68,2,FALSE),0)</f>
        <v>0</v>
      </c>
      <c r="AO176" s="35"/>
      <c r="AP176" s="107">
        <f>VLOOKUP(AO176,'Начисление очков'!$L$4:$M$68,2,FALSE)</f>
        <v>0</v>
      </c>
      <c r="AQ176" s="34"/>
      <c r="AR176" s="31">
        <f>VLOOKUP(AQ176,'Начисление очков'!$G$4:$H$68,2,FALSE)</f>
        <v>0</v>
      </c>
      <c r="AS176" s="35"/>
      <c r="AT176" s="28">
        <f>VLOOKUP(AS176,'Начисление очков'!$L$4:$M$68,2,FALSE)</f>
        <v>0</v>
      </c>
      <c r="AU176" s="56"/>
      <c r="AV176" s="57">
        <f>VLOOKUP(AU176,'Начисление очков'!$Q$4:$R$68,2,FALSE)</f>
        <v>0</v>
      </c>
      <c r="AW176" s="35"/>
      <c r="AX176" s="28">
        <f>VLOOKUP(AW176,'Начисление очков'!$Q$4:$R$68,2,FALSE)</f>
        <v>0</v>
      </c>
      <c r="AY176" s="46"/>
      <c r="AZ176" s="31">
        <f>IF(AY176&gt;0,VLOOKUP(AY176,'Начисление очков'!$Q$4:$R$68,2,FALSE),0)</f>
        <v>0</v>
      </c>
      <c r="BA176" s="6"/>
      <c r="BB176" s="28">
        <f>VLOOKUP(BA176,'Начисление очков'!$L$4:$M$68,2,FALSE)</f>
        <v>0</v>
      </c>
      <c r="BC176" s="46"/>
      <c r="BD176" s="34">
        <f>IF(BC176&gt;0,VLOOKUP(BC176,'Начисление очков'!$B$4:$C$68,2,FALSE),0)</f>
        <v>0</v>
      </c>
      <c r="BE176" s="35"/>
      <c r="BF176" s="28">
        <f>IF(BE176&gt;0,VLOOKUP(BE176,'Начисление очков'!$G$4:$H$68,2,FALSE),0)</f>
        <v>0</v>
      </c>
      <c r="BG176" s="223"/>
      <c r="BH176" s="222">
        <f>IF(BG176&gt;0,VLOOKUP(BG176,'Начисление очков'!$L$4:$M$68,2,FALSE),0)</f>
        <v>0</v>
      </c>
      <c r="BI176" s="87">
        <v>3</v>
      </c>
      <c r="BJ176" s="88">
        <v>3</v>
      </c>
      <c r="BK176" s="88">
        <v>166</v>
      </c>
      <c r="BM176" s="24" t="e">
        <f>IF(#REF!=0,0,1)</f>
        <v>#REF!</v>
      </c>
    </row>
    <row r="177" spans="2:65" ht="15.9" customHeight="1" x14ac:dyDescent="0.3">
      <c r="B177" s="66" t="s">
        <v>244</v>
      </c>
      <c r="C177" s="67">
        <f>C175+1</f>
        <v>167</v>
      </c>
      <c r="D177" s="114">
        <f>IF(BK177=0," ",BK177-C177)</f>
        <v>10</v>
      </c>
      <c r="E177" s="65">
        <f>LARGE((N177,P177,R177,T177,V177,X177,Z177,AB177,AD177,AF177,AH177,AJ177,AL177,AN177,AP177,AR177,AT177,AV177,AX177,AZ177,BB177,BD177,BF177),1)+LARGE((N177,P177,R177,T177,V177,X177,Z177,AB177,AD177,AF177,AH177,AJ177,AL177,AN177,AP177,AR177,AT177,AV177,AX177,AZ177,BB177,BD177,BF177),2)+LARGE((N177,P177,R177,T177,V177,X177,Z177,AB177,AD177,AF177,AH177,AJ177,AL177,AN177,AP177,AR177,AT177,AV177,AX177,AZ177,BB177,BD177,BF177),3)+LARGE((N177,P177,R177,T177,V177,X177,Z177,AB177,AD177,AF177,AH177,AJ177,AL177,AN177,AP177,AR177,AT177,AV177,AX177,AZ177,BB177,BD177,BF177),4)+LARGE((N177,P177,R177,T177,V177,X177,Z177,AB177,AD177,AF177,AH177,AJ177,AL177,AN177,AP177,AR177,AT177,AV177,AX177,AZ177,BB177,BD177,BF177),5)+LARGE((N177,P177,R177,T177,V177,X177,Z177,AB177,AD177,AF177,AH177,AJ177,AL177,AN177,AP177,AR177,AT177,AV177,AX177,AZ177,BB177,BD177,BF177),6)+LARGE((N177,P177,R177,T177,V177,X177,Z177,AB177,AD177,AF177,AH177,AJ177,AL177,AN177,AP177,AR177,AT177,AV177,AX177,AZ177,BB177,BD177,BF177),7)+LARGE((N177,P177,R177,T177,V177,X177,Z177,AB177,AD177,AF177,AH177,AJ177,AL177,AN177,AP177,AR177,AT177,AV177,AX177,AZ177,BB177,BD177,BF177),8)</f>
        <v>3</v>
      </c>
      <c r="F177" s="74">
        <f>E177-BI177</f>
        <v>3</v>
      </c>
      <c r="G177" s="73" t="str">
        <f>IF(SUMIF(M177:BF177,"&lt;0")&lt;&gt;0,SUMIF(M177:BF177,"&lt;0")*(-1)," ")</f>
        <v xml:space="preserve"> </v>
      </c>
      <c r="H177" s="77">
        <f>N177+P177+R177+T177+V177+X177+Z177+AB177+AD177+AF177+AH177+AJ177+AL177+AN177+AP177+AR177+AT177+AV177+AX177+AZ177+BB177+BD177+BF177</f>
        <v>3</v>
      </c>
      <c r="I177" s="74">
        <f>H177-BJ177</f>
        <v>3</v>
      </c>
      <c r="J177" s="78">
        <f>IF(M177=0,0,1)+IF(O177=0,0,1)+IF(Q177=0,0,1)+IF(S177=0,0,1)+IF(U177=0,0,1)+IF(W177=0,0,1)+IF(Y177=0,0,1)+IF(AA177=0,0,1)+IF(AC177=0,0,1)+IF(AE177=0,0,1)+IF(AG177=0,0,1)+IF(AI177=0,0,1)+IF(AK177=0,0,1)+IF(AM177=0,0,1)+IF(AO177=0,0,1)+IF(AQ177=0,0,1)+IF(AU177=0,0,1)+IF(AS177=0,0,1)+IF(AU177=0,0,1)+IF(AW177=0,0,1)+IF(AY177=0,0,1)+IF(BA177=0,0,1)+IF(BC177=0,0,1)+IF(BE177=0,0,1)</f>
        <v>1</v>
      </c>
      <c r="K177" s="80">
        <f>IF(J177=0,"-",IF(J177&gt;8,E177/8,E177/J177))</f>
        <v>3</v>
      </c>
      <c r="L177" s="81">
        <f>IF(OR(H177=0,J177=0),"-",H177/J177)</f>
        <v>3</v>
      </c>
      <c r="M177" s="46">
        <v>40</v>
      </c>
      <c r="N177" s="31">
        <f>IF(M177&gt;0,VLOOKUP(M177,'Начисление очков'!$L$4:$M$68,2,FALSE),0)</f>
        <v>3</v>
      </c>
      <c r="O177" s="35"/>
      <c r="P177" s="28">
        <f>IF(O177&gt;0,VLOOKUP(O177,'Начисление очков'!$G$4:$H$68,2,FALSE),0)</f>
        <v>0</v>
      </c>
      <c r="Q177" s="34"/>
      <c r="R177" s="31">
        <f>VLOOKUP(Q177,'Начисление очков'!$V$4:$W$68,2,FALSE)</f>
        <v>0</v>
      </c>
      <c r="S177" s="35"/>
      <c r="T177" s="28">
        <f>VLOOKUP(S177,'Начисление очков'!$Q$4:$R$68,2,FALSE)</f>
        <v>0</v>
      </c>
      <c r="U177" s="35"/>
      <c r="V177" s="28">
        <f>VLOOKUP(U177,'Начисление очков'!$Q$4:$R$68,2,FALSE)</f>
        <v>0</v>
      </c>
      <c r="W177" s="34"/>
      <c r="X177" s="31">
        <f>VLOOKUP(W177,'Начисление очков'!$V$4:$W$68,2,FALSE)</f>
        <v>0</v>
      </c>
      <c r="Y177" s="35"/>
      <c r="Z177" s="28">
        <f>IF(Y177&gt;0,VLOOKUP(Y177,'Начисление очков'!$G$4:$H$68,2,FALSE),0)</f>
        <v>0</v>
      </c>
      <c r="AA177" s="56"/>
      <c r="AB177" s="57">
        <f>IF(AA177&gt;0,VLOOKUP(AA177,'Начисление очков'!$B$4:$C$68,2,FALSE),0)</f>
        <v>0</v>
      </c>
      <c r="AC177" s="35"/>
      <c r="AD177" s="28">
        <f>IF(AC177&gt;0,VLOOKUP(AC177,'Начисление очков'!$G$4:$H$68,2,FALSE),0)</f>
        <v>0</v>
      </c>
      <c r="AE177" s="34"/>
      <c r="AF177" s="31">
        <f>VLOOKUP(AE177,'Начисление очков'!$V$4:$W$68,2,FALSE)</f>
        <v>0</v>
      </c>
      <c r="AG177" s="6"/>
      <c r="AH177" s="6">
        <f>IF(AG177&gt;0,VLOOKUP(AG177,'Начисление очков'!$B$4:$C$68,2,FALSE),0)</f>
        <v>0</v>
      </c>
      <c r="AI177" s="46"/>
      <c r="AJ177" s="34">
        <f>IF(AI177&gt;0,VLOOKUP(AI177,'Начисление очков'!$B$4:$C$68,2,FALSE),0)</f>
        <v>0</v>
      </c>
      <c r="AK177" s="6"/>
      <c r="AL177" s="28">
        <f>VLOOKUP(AK177,'Начисление очков'!$V$4:$W$68,2,FALSE)</f>
        <v>0</v>
      </c>
      <c r="AM177" s="34"/>
      <c r="AN177" s="31">
        <f>IF(AM177&gt;0,VLOOKUP(AM177,'Начисление очков'!$G$4:$H$68,2,FALSE),0)</f>
        <v>0</v>
      </c>
      <c r="AO177" s="35"/>
      <c r="AP177" s="107">
        <f>VLOOKUP(AO177,'Начисление очков'!$L$4:$M$68,2,FALSE)</f>
        <v>0</v>
      </c>
      <c r="AQ177" s="34"/>
      <c r="AR177" s="31">
        <f>VLOOKUP(AQ177,'Начисление очков'!$G$4:$H$68,2,FALSE)</f>
        <v>0</v>
      </c>
      <c r="AS177" s="35"/>
      <c r="AT177" s="28">
        <f>VLOOKUP(AS177,'Начисление очков'!$L$4:$M$68,2,FALSE)</f>
        <v>0</v>
      </c>
      <c r="AU177" s="56"/>
      <c r="AV177" s="57">
        <f>VLOOKUP(AU177,'Начисление очков'!$Q$4:$R$68,2,FALSE)</f>
        <v>0</v>
      </c>
      <c r="AW177" s="35"/>
      <c r="AX177" s="28">
        <f>VLOOKUP(AW177,'Начисление очков'!$Q$4:$R$68,2,FALSE)</f>
        <v>0</v>
      </c>
      <c r="AY177" s="46"/>
      <c r="AZ177" s="31">
        <f>IF(AY177&gt;0,VLOOKUP(AY177,'Начисление очков'!$Q$4:$R$68,2,FALSE),0)</f>
        <v>0</v>
      </c>
      <c r="BA177" s="6"/>
      <c r="BB177" s="28">
        <f>VLOOKUP(BA177,'Начисление очков'!$L$4:$M$68,2,FALSE)</f>
        <v>0</v>
      </c>
      <c r="BC177" s="46"/>
      <c r="BD177" s="34">
        <f>IF(BC177&gt;0,VLOOKUP(BC177,'Начисление очков'!$B$4:$C$68,2,FALSE),0)</f>
        <v>0</v>
      </c>
      <c r="BE177" s="35"/>
      <c r="BF177" s="28">
        <f>IF(BE177&gt;0,VLOOKUP(BE177,'Начисление очков'!$G$4:$H$68,2,FALSE),0)</f>
        <v>0</v>
      </c>
      <c r="BG177" s="223"/>
      <c r="BH177" s="222">
        <f>IF(BG177&gt;0,VLOOKUP(BG177,'Начисление очков'!$L$4:$M$68,2,FALSE),0)</f>
        <v>0</v>
      </c>
      <c r="BI177" s="87"/>
      <c r="BJ177" s="88"/>
      <c r="BK177" s="88">
        <v>177</v>
      </c>
      <c r="BM177" s="24" t="e">
        <f>IF(#REF!=0,0,1)</f>
        <v>#REF!</v>
      </c>
    </row>
    <row r="178" spans="2:65" ht="15.9" customHeight="1" x14ac:dyDescent="0.3">
      <c r="B178" s="66" t="s">
        <v>208</v>
      </c>
      <c r="C178" s="67">
        <f>C177+1</f>
        <v>168</v>
      </c>
      <c r="D178" s="114">
        <f>IF(BK178=0," ",BK178-C178)</f>
        <v>0</v>
      </c>
      <c r="E178" s="65">
        <f>LARGE((N178,P178,R178,T178,V178,X178,Z178,AB178,AD178,AF178,AH178,AJ178,AL178,AN178,AP178,AR178,AT178,AV178,AX178,AZ178,BB178,BD178,BF178),1)+LARGE((N178,P178,R178,T178,V178,X178,Z178,AB178,AD178,AF178,AH178,AJ178,AL178,AN178,AP178,AR178,AT178,AV178,AX178,AZ178,BB178,BD178,BF178),2)+LARGE((N178,P178,R178,T178,V178,X178,Z178,AB178,AD178,AF178,AH178,AJ178,AL178,AN178,AP178,AR178,AT178,AV178,AX178,AZ178,BB178,BD178,BF178),3)+LARGE((N178,P178,R178,T178,V178,X178,Z178,AB178,AD178,AF178,AH178,AJ178,AL178,AN178,AP178,AR178,AT178,AV178,AX178,AZ178,BB178,BD178,BF178),4)+LARGE((N178,P178,R178,T178,V178,X178,Z178,AB178,AD178,AF178,AH178,AJ178,AL178,AN178,AP178,AR178,AT178,AV178,AX178,AZ178,BB178,BD178,BF178),5)+LARGE((N178,P178,R178,T178,V178,X178,Z178,AB178,AD178,AF178,AH178,AJ178,AL178,AN178,AP178,AR178,AT178,AV178,AX178,AZ178,BB178,BD178,BF178),6)+LARGE((N178,P178,R178,T178,V178,X178,Z178,AB178,AD178,AF178,AH178,AJ178,AL178,AN178,AP178,AR178,AT178,AV178,AX178,AZ178,BB178,BD178,BF178),7)+LARGE((N178,P178,R178,T178,V178,X178,Z178,AB178,AD178,AF178,AH178,AJ178,AL178,AN178,AP178,AR178,AT178,AV178,AX178,AZ178,BB178,BD178,BF178),8)</f>
        <v>3</v>
      </c>
      <c r="F178" s="74">
        <f>E178-BI178</f>
        <v>0</v>
      </c>
      <c r="G178" s="73" t="str">
        <f>IF(SUMIF(M178:BF178,"&lt;0")&lt;&gt;0,SUMIF(M178:BF178,"&lt;0")*(-1)," ")</f>
        <v xml:space="preserve"> </v>
      </c>
      <c r="H178" s="77">
        <f>N178+P178+R178+T178+V178+X178+Z178+AB178+AD178+AF178+AH178+AJ178+AL178+AN178+AP178+AR178+AT178+AV178+AX178+AZ178+BB178+BD178+BF178</f>
        <v>3</v>
      </c>
      <c r="I178" s="74">
        <f>H178-BJ178</f>
        <v>0</v>
      </c>
      <c r="J178" s="78">
        <f>IF(M178=0,0,1)+IF(O178=0,0,1)+IF(Q178=0,0,1)+IF(S178=0,0,1)+IF(U178=0,0,1)+IF(W178=0,0,1)+IF(Y178=0,0,1)+IF(AA178=0,0,1)+IF(AC178=0,0,1)+IF(AE178=0,0,1)+IF(AG178=0,0,1)+IF(AI178=0,0,1)+IF(AK178=0,0,1)+IF(AM178=0,0,1)+IF(AO178=0,0,1)+IF(AQ178=0,0,1)+IF(AU178=0,0,1)+IF(AS178=0,0,1)+IF(AU178=0,0,1)+IF(AW178=0,0,1)+IF(AY178=0,0,1)+IF(BA178=0,0,1)+IF(BC178=0,0,1)+IF(BE178=0,0,1)</f>
        <v>2</v>
      </c>
      <c r="K178" s="80">
        <f>IF(J178=0,"-",IF(J178&gt;8,E178/8,E178/J178))</f>
        <v>1.5</v>
      </c>
      <c r="L178" s="81">
        <f>IF(OR(H178=0,J178=0),"-",H178/J178)</f>
        <v>1.5</v>
      </c>
      <c r="M178" s="46"/>
      <c r="N178" s="31">
        <f>IF(M178&gt;0,VLOOKUP(M178,'Начисление очков'!$L$4:$M$68,2,FALSE),0)</f>
        <v>0</v>
      </c>
      <c r="O178" s="35"/>
      <c r="P178" s="28">
        <f>IF(O178&gt;0,VLOOKUP(O178,'Начисление очков'!$G$4:$H$68,2,FALSE),0)</f>
        <v>0</v>
      </c>
      <c r="Q178" s="34"/>
      <c r="R178" s="31">
        <f>VLOOKUP(Q178,'Начисление очков'!$V$4:$W$68,2,FALSE)</f>
        <v>0</v>
      </c>
      <c r="S178" s="35"/>
      <c r="T178" s="28">
        <f>VLOOKUP(S178,'Начисление очков'!$Q$4:$R$68,2,FALSE)</f>
        <v>0</v>
      </c>
      <c r="U178" s="35"/>
      <c r="V178" s="28">
        <f>VLOOKUP(U178,'Начисление очков'!$Q$4:$R$68,2,FALSE)</f>
        <v>0</v>
      </c>
      <c r="W178" s="34"/>
      <c r="X178" s="31">
        <f>VLOOKUP(W178,'Начисление очков'!$V$4:$W$68,2,FALSE)</f>
        <v>0</v>
      </c>
      <c r="Y178" s="35">
        <v>48</v>
      </c>
      <c r="Z178" s="28">
        <f>IF(Y178&gt;0,VLOOKUP(Y178,'Начисление очков'!$G$4:$H$68,2,FALSE),0)</f>
        <v>2</v>
      </c>
      <c r="AA178" s="56"/>
      <c r="AB178" s="57">
        <f>IF(AA178&gt;0,VLOOKUP(AA178,'Начисление очков'!$B$4:$C$68,2,FALSE),0)</f>
        <v>0</v>
      </c>
      <c r="AC178" s="35"/>
      <c r="AD178" s="28">
        <f>IF(AC178&gt;0,VLOOKUP(AC178,'Начисление очков'!$G$4:$H$68,2,FALSE),0)</f>
        <v>0</v>
      </c>
      <c r="AE178" s="34">
        <v>36</v>
      </c>
      <c r="AF178" s="31">
        <f>VLOOKUP(AE178,'Начисление очков'!$V$4:$W$68,2,FALSE)</f>
        <v>1</v>
      </c>
      <c r="AG178" s="6"/>
      <c r="AH178" s="6">
        <f>IF(AG178&gt;0,VLOOKUP(AG178,'Начисление очков'!$B$4:$C$68,2,FALSE),0)</f>
        <v>0</v>
      </c>
      <c r="AI178" s="46"/>
      <c r="AJ178" s="34">
        <f>IF(AI178&gt;0,VLOOKUP(AI178,'Начисление очков'!$B$4:$C$68,2,FALSE),0)</f>
        <v>0</v>
      </c>
      <c r="AK178" s="6"/>
      <c r="AL178" s="28">
        <f>VLOOKUP(AK178,'Начисление очков'!$V$4:$W$68,2,FALSE)</f>
        <v>0</v>
      </c>
      <c r="AM178" s="34"/>
      <c r="AN178" s="31">
        <f>IF(AM178&gt;0,VLOOKUP(AM178,'Начисление очков'!$G$4:$H$68,2,FALSE),0)</f>
        <v>0</v>
      </c>
      <c r="AO178" s="35"/>
      <c r="AP178" s="107">
        <f>VLOOKUP(AO178,'Начисление очков'!$L$4:$M$68,2,FALSE)</f>
        <v>0</v>
      </c>
      <c r="AQ178" s="34"/>
      <c r="AR178" s="31">
        <f>VLOOKUP(AQ178,'Начисление очков'!$G$4:$H$68,2,FALSE)</f>
        <v>0</v>
      </c>
      <c r="AS178" s="35"/>
      <c r="AT178" s="28">
        <f>VLOOKUP(AS178,'Начисление очков'!$L$4:$M$68,2,FALSE)</f>
        <v>0</v>
      </c>
      <c r="AU178" s="56"/>
      <c r="AV178" s="57">
        <f>VLOOKUP(AU178,'Начисление очков'!$Q$4:$R$68,2,FALSE)</f>
        <v>0</v>
      </c>
      <c r="AW178" s="35"/>
      <c r="AX178" s="28">
        <f>VLOOKUP(AW178,'Начисление очков'!$Q$4:$R$68,2,FALSE)</f>
        <v>0</v>
      </c>
      <c r="AY178" s="46"/>
      <c r="AZ178" s="31">
        <f>IF(AY178&gt;0,VLOOKUP(AY178,'Начисление очков'!$Q$4:$R$68,2,FALSE),0)</f>
        <v>0</v>
      </c>
      <c r="BA178" s="6"/>
      <c r="BB178" s="28">
        <f>VLOOKUP(BA178,'Начисление очков'!$L$4:$M$68,2,FALSE)</f>
        <v>0</v>
      </c>
      <c r="BC178" s="46"/>
      <c r="BD178" s="34">
        <f>IF(BC178&gt;0,VLOOKUP(BC178,'Начисление очков'!$B$4:$C$68,2,FALSE),0)</f>
        <v>0</v>
      </c>
      <c r="BE178" s="35"/>
      <c r="BF178" s="28">
        <f>IF(BE178&gt;0,VLOOKUP(BE178,'Начисление очков'!$G$4:$H$68,2,FALSE),0)</f>
        <v>0</v>
      </c>
      <c r="BG178" s="223"/>
      <c r="BH178" s="222">
        <f>IF(BG178&gt;0,VLOOKUP(BG178,'Начисление очков'!$L$4:$M$68,2,FALSE),0)</f>
        <v>0</v>
      </c>
      <c r="BI178" s="87">
        <v>3</v>
      </c>
      <c r="BJ178" s="88">
        <v>3</v>
      </c>
      <c r="BK178" s="88">
        <v>168</v>
      </c>
      <c r="BM178" s="24" t="e">
        <f>IF(#REF!=0,0,1)</f>
        <v>#REF!</v>
      </c>
    </row>
    <row r="179" spans="2:65" ht="15.9" customHeight="1" x14ac:dyDescent="0.3">
      <c r="B179" s="66" t="s">
        <v>206</v>
      </c>
      <c r="C179" s="67">
        <f>C178+1</f>
        <v>169</v>
      </c>
      <c r="D179" s="114">
        <f>IF(BK179=0," ",BK179-C179)</f>
        <v>0</v>
      </c>
      <c r="E179" s="65">
        <f>LARGE((N179,P179,R179,T179,V179,X179,Z179,AB179,AD179,AF179,AH179,AJ179,AL179,AN179,AP179,AR179,AT179,AV179,AX179,AZ179,BB179,BD179,BF179),1)+LARGE((N179,P179,R179,T179,V179,X179,Z179,AB179,AD179,AF179,AH179,AJ179,AL179,AN179,AP179,AR179,AT179,AV179,AX179,AZ179,BB179,BD179,BF179),2)+LARGE((N179,P179,R179,T179,V179,X179,Z179,AB179,AD179,AF179,AH179,AJ179,AL179,AN179,AP179,AR179,AT179,AV179,AX179,AZ179,BB179,BD179,BF179),3)+LARGE((N179,P179,R179,T179,V179,X179,Z179,AB179,AD179,AF179,AH179,AJ179,AL179,AN179,AP179,AR179,AT179,AV179,AX179,AZ179,BB179,BD179,BF179),4)+LARGE((N179,P179,R179,T179,V179,X179,Z179,AB179,AD179,AF179,AH179,AJ179,AL179,AN179,AP179,AR179,AT179,AV179,AX179,AZ179,BB179,BD179,BF179),5)+LARGE((N179,P179,R179,T179,V179,X179,Z179,AB179,AD179,AF179,AH179,AJ179,AL179,AN179,AP179,AR179,AT179,AV179,AX179,AZ179,BB179,BD179,BF179),6)+LARGE((N179,P179,R179,T179,V179,X179,Z179,AB179,AD179,AF179,AH179,AJ179,AL179,AN179,AP179,AR179,AT179,AV179,AX179,AZ179,BB179,BD179,BF179),7)+LARGE((N179,P179,R179,T179,V179,X179,Z179,AB179,AD179,AF179,AH179,AJ179,AL179,AN179,AP179,AR179,AT179,AV179,AX179,AZ179,BB179,BD179,BF179),8)</f>
        <v>3</v>
      </c>
      <c r="F179" s="74">
        <f>E179-BI179</f>
        <v>0</v>
      </c>
      <c r="G179" s="73">
        <f>IF(SUMIF(M179:BF179,"&lt;0")&lt;&gt;0,SUMIF(M179:BF179,"&lt;0")*(-1)," ")</f>
        <v>1</v>
      </c>
      <c r="H179" s="77">
        <f>N179+P179+R179+T179+V179+X179+Z179+AB179+AD179+AF179+AH179+AJ179+AL179+AN179+AP179+AR179+AT179+AV179+AX179+AZ179+BB179+BD179+BF179</f>
        <v>3</v>
      </c>
      <c r="I179" s="74">
        <f>H179-BJ179</f>
        <v>0</v>
      </c>
      <c r="J179" s="78">
        <f>IF(M179=0,0,1)+IF(O179=0,0,1)+IF(Q179=0,0,1)+IF(S179=0,0,1)+IF(U179=0,0,1)+IF(W179=0,0,1)+IF(Y179=0,0,1)+IF(AA179=0,0,1)+IF(AC179=0,0,1)+IF(AE179=0,0,1)+IF(AG179=0,0,1)+IF(AI179=0,0,1)+IF(AK179=0,0,1)+IF(AM179=0,0,1)+IF(AO179=0,0,1)+IF(AQ179=0,0,1)+IF(AU179=0,0,1)+IF(AS179=0,0,1)+IF(AU179=0,0,1)+IF(AW179=0,0,1)+IF(AY179=0,0,1)+IF(BA179=0,0,1)+IF(BC179=0,0,1)+IF(BE179=0,0,1)</f>
        <v>3</v>
      </c>
      <c r="K179" s="80">
        <f>IF(J179=0,"-",IF(J179&gt;8,E179/8,E179/J179))</f>
        <v>1</v>
      </c>
      <c r="L179" s="81">
        <f>IF(OR(H179=0,J179=0),"-",H179/J179)</f>
        <v>1</v>
      </c>
      <c r="M179" s="46"/>
      <c r="N179" s="31">
        <f>IF(M179&gt;0,VLOOKUP(M179,'Начисление очков'!$L$4:$M$68,2,FALSE),0)</f>
        <v>0</v>
      </c>
      <c r="O179" s="35"/>
      <c r="P179" s="28">
        <f>IF(O179&gt;0,VLOOKUP(O179,'Начисление очков'!$G$4:$H$68,2,FALSE),0)</f>
        <v>0</v>
      </c>
      <c r="Q179" s="34"/>
      <c r="R179" s="31">
        <f>VLOOKUP(Q179,'Начисление очков'!$V$4:$W$68,2,FALSE)</f>
        <v>0</v>
      </c>
      <c r="S179" s="35"/>
      <c r="T179" s="28">
        <f>VLOOKUP(S179,'Начисление очков'!$Q$4:$R$68,2,FALSE)</f>
        <v>0</v>
      </c>
      <c r="U179" s="35"/>
      <c r="V179" s="28">
        <f>VLOOKUP(U179,'Начисление очков'!$Q$4:$R$68,2,FALSE)</f>
        <v>0</v>
      </c>
      <c r="W179" s="34">
        <v>-1</v>
      </c>
      <c r="X179" s="31">
        <v>0</v>
      </c>
      <c r="Y179" s="35">
        <v>64</v>
      </c>
      <c r="Z179" s="28">
        <f>IF(Y179&gt;0,VLOOKUP(Y179,'Начисление очков'!$G$4:$H$68,2,FALSE),0)</f>
        <v>1</v>
      </c>
      <c r="AA179" s="56">
        <v>64</v>
      </c>
      <c r="AB179" s="57">
        <f>IF(AA179&gt;0,VLOOKUP(AA179,'Начисление очков'!$B$4:$C$68,2,FALSE),0)</f>
        <v>2</v>
      </c>
      <c r="AC179" s="35"/>
      <c r="AD179" s="28">
        <f>IF(AC179&gt;0,VLOOKUP(AC179,'Начисление очков'!$G$4:$H$68,2,FALSE),0)</f>
        <v>0</v>
      </c>
      <c r="AE179" s="34"/>
      <c r="AF179" s="31">
        <f>VLOOKUP(AE179,'Начисление очков'!$V$4:$W$68,2,FALSE)</f>
        <v>0</v>
      </c>
      <c r="AG179" s="6"/>
      <c r="AH179" s="6">
        <f>IF(AG179&gt;0,VLOOKUP(AG179,'Начисление очков'!$B$4:$C$68,2,FALSE),0)</f>
        <v>0</v>
      </c>
      <c r="AI179" s="46"/>
      <c r="AJ179" s="34">
        <f>IF(AI179&gt;0,VLOOKUP(AI179,'Начисление очков'!$B$4:$C$68,2,FALSE),0)</f>
        <v>0</v>
      </c>
      <c r="AK179" s="6"/>
      <c r="AL179" s="28">
        <f>VLOOKUP(AK179,'Начисление очков'!$V$4:$W$68,2,FALSE)</f>
        <v>0</v>
      </c>
      <c r="AM179" s="34"/>
      <c r="AN179" s="31">
        <f>IF(AM179&gt;0,VLOOKUP(AM179,'Начисление очков'!$G$4:$H$68,2,FALSE),0)</f>
        <v>0</v>
      </c>
      <c r="AO179" s="35"/>
      <c r="AP179" s="107">
        <f>VLOOKUP(AO179,'Начисление очков'!$L$4:$M$68,2,FALSE)</f>
        <v>0</v>
      </c>
      <c r="AQ179" s="34"/>
      <c r="AR179" s="31">
        <f>VLOOKUP(AQ179,'Начисление очков'!$G$4:$H$68,2,FALSE)</f>
        <v>0</v>
      </c>
      <c r="AS179" s="35"/>
      <c r="AT179" s="28">
        <f>VLOOKUP(AS179,'Начисление очков'!$L$4:$M$68,2,FALSE)</f>
        <v>0</v>
      </c>
      <c r="AU179" s="56"/>
      <c r="AV179" s="57">
        <f>VLOOKUP(AU179,'Начисление очков'!$Q$4:$R$68,2,FALSE)</f>
        <v>0</v>
      </c>
      <c r="AW179" s="35"/>
      <c r="AX179" s="28">
        <f>VLOOKUP(AW179,'Начисление очков'!$Q$4:$R$68,2,FALSE)</f>
        <v>0</v>
      </c>
      <c r="AY179" s="46"/>
      <c r="AZ179" s="31">
        <f>IF(AY179&gt;0,VLOOKUP(AY179,'Начисление очков'!$Q$4:$R$68,2,FALSE),0)</f>
        <v>0</v>
      </c>
      <c r="BA179" s="6"/>
      <c r="BB179" s="28">
        <f>VLOOKUP(BA179,'Начисление очков'!$L$4:$M$68,2,FALSE)</f>
        <v>0</v>
      </c>
      <c r="BC179" s="46"/>
      <c r="BD179" s="34">
        <f>IF(BC179&gt;0,VLOOKUP(BC179,'Начисление очков'!$B$4:$C$68,2,FALSE),0)</f>
        <v>0</v>
      </c>
      <c r="BE179" s="35"/>
      <c r="BF179" s="28">
        <f>IF(BE179&gt;0,VLOOKUP(BE179,'Начисление очков'!$G$4:$H$68,2,FALSE),0)</f>
        <v>0</v>
      </c>
      <c r="BG179" s="223"/>
      <c r="BH179" s="222">
        <f>IF(BG179&gt;0,VLOOKUP(BG179,'Начисление очков'!$L$4:$M$68,2,FALSE),0)</f>
        <v>0</v>
      </c>
      <c r="BI179" s="87">
        <v>3</v>
      </c>
      <c r="BJ179" s="88">
        <v>3</v>
      </c>
      <c r="BK179" s="88">
        <v>169</v>
      </c>
      <c r="BM179" s="24" t="e">
        <f>IF(#REF!=0,0,1)</f>
        <v>#REF!</v>
      </c>
    </row>
    <row r="180" spans="2:65" ht="15.9" customHeight="1" x14ac:dyDescent="0.3">
      <c r="B180" s="66" t="s">
        <v>198</v>
      </c>
      <c r="C180" s="67">
        <f>C179+1</f>
        <v>170</v>
      </c>
      <c r="D180" s="114">
        <f>IF(BK180=0," ",BK180-C180)</f>
        <v>1</v>
      </c>
      <c r="E180" s="65">
        <f>LARGE((N180,P180,R180,T180,V180,X180,Z180,AB180,AD180,AF180,AH180,AJ180,AL180,AN180,AP180,AR180,AT180,AV180,AX180,AZ180,BB180,BD180,BF180),1)+LARGE((N180,P180,R180,T180,V180,X180,Z180,AB180,AD180,AF180,AH180,AJ180,AL180,AN180,AP180,AR180,AT180,AV180,AX180,AZ180,BB180,BD180,BF180),2)+LARGE((N180,P180,R180,T180,V180,X180,Z180,AB180,AD180,AF180,AH180,AJ180,AL180,AN180,AP180,AR180,AT180,AV180,AX180,AZ180,BB180,BD180,BF180),3)+LARGE((N180,P180,R180,T180,V180,X180,Z180,AB180,AD180,AF180,AH180,AJ180,AL180,AN180,AP180,AR180,AT180,AV180,AX180,AZ180,BB180,BD180,BF180),4)+LARGE((N180,P180,R180,T180,V180,X180,Z180,AB180,AD180,AF180,AH180,AJ180,AL180,AN180,AP180,AR180,AT180,AV180,AX180,AZ180,BB180,BD180,BF180),5)+LARGE((N180,P180,R180,T180,V180,X180,Z180,AB180,AD180,AF180,AH180,AJ180,AL180,AN180,AP180,AR180,AT180,AV180,AX180,AZ180,BB180,BD180,BF180),6)+LARGE((N180,P180,R180,T180,V180,X180,Z180,AB180,AD180,AF180,AH180,AJ180,AL180,AN180,AP180,AR180,AT180,AV180,AX180,AZ180,BB180,BD180,BF180),7)+LARGE((N180,P180,R180,T180,V180,X180,Z180,AB180,AD180,AF180,AH180,AJ180,AL180,AN180,AP180,AR180,AT180,AV180,AX180,AZ180,BB180,BD180,BF180),8)</f>
        <v>2</v>
      </c>
      <c r="F180" s="74">
        <f>E180-BI180</f>
        <v>0</v>
      </c>
      <c r="G180" s="73" t="str">
        <f>IF(SUMIF(M180:BF180,"&lt;0")&lt;&gt;0,SUMIF(M180:BF180,"&lt;0")*(-1)," ")</f>
        <v xml:space="preserve"> </v>
      </c>
      <c r="H180" s="77">
        <f>N180+P180+R180+T180+V180+X180+Z180+AB180+AD180+AF180+AH180+AJ180+AL180+AN180+AP180+AR180+AT180+AV180+AX180+AZ180+BB180+BD180+BF180</f>
        <v>2</v>
      </c>
      <c r="I180" s="74">
        <f>H180-BJ180</f>
        <v>0</v>
      </c>
      <c r="J180" s="78">
        <f>IF(M180=0,0,1)+IF(O180=0,0,1)+IF(Q180=0,0,1)+IF(S180=0,0,1)+IF(U180=0,0,1)+IF(W180=0,0,1)+IF(Y180=0,0,1)+IF(AA180=0,0,1)+IF(AC180=0,0,1)+IF(AE180=0,0,1)+IF(AG180=0,0,1)+IF(AI180=0,0,1)+IF(AK180=0,0,1)+IF(AM180=0,0,1)+IF(AO180=0,0,1)+IF(AQ180=0,0,1)+IF(AU180=0,0,1)+IF(AS180=0,0,1)+IF(AU180=0,0,1)+IF(AW180=0,0,1)+IF(AY180=0,0,1)+IF(BA180=0,0,1)+IF(BC180=0,0,1)+IF(BE180=0,0,1)</f>
        <v>1</v>
      </c>
      <c r="K180" s="80">
        <f>IF(J180=0,"-",IF(J180&gt;8,E180/8,E180/J180))</f>
        <v>2</v>
      </c>
      <c r="L180" s="81">
        <f>IF(OR(H180=0,J180=0),"-",H180/J180)</f>
        <v>2</v>
      </c>
      <c r="M180" s="46"/>
      <c r="N180" s="31">
        <f>IF(M180&gt;0,VLOOKUP(M180,'Начисление очков'!$L$4:$M$68,2,FALSE),0)</f>
        <v>0</v>
      </c>
      <c r="O180" s="35"/>
      <c r="P180" s="28">
        <f>IF(O180&gt;0,VLOOKUP(O180,'Начисление очков'!$G$4:$H$68,2,FALSE),0)</f>
        <v>0</v>
      </c>
      <c r="Q180" s="34"/>
      <c r="R180" s="31">
        <f>VLOOKUP(Q180,'Начисление очков'!$V$4:$W$68,2,FALSE)</f>
        <v>0</v>
      </c>
      <c r="S180" s="35"/>
      <c r="T180" s="28">
        <f>VLOOKUP(S180,'Начисление очков'!$Q$4:$R$68,2,FALSE)</f>
        <v>0</v>
      </c>
      <c r="U180" s="35"/>
      <c r="V180" s="28">
        <f>VLOOKUP(U180,'Начисление очков'!$Q$4:$R$68,2,FALSE)</f>
        <v>0</v>
      </c>
      <c r="W180" s="34"/>
      <c r="X180" s="31">
        <f>VLOOKUP(W180,'Начисление очков'!$V$4:$W$68,2,FALSE)</f>
        <v>0</v>
      </c>
      <c r="Y180" s="35"/>
      <c r="Z180" s="28">
        <f>IF(Y180&gt;0,VLOOKUP(Y180,'Начисление очков'!$G$4:$H$68,2,FALSE),0)</f>
        <v>0</v>
      </c>
      <c r="AA180" s="56"/>
      <c r="AB180" s="57">
        <f>IF(AA180&gt;0,VLOOKUP(AA180,'Начисление очков'!$B$4:$C$68,2,FALSE),0)</f>
        <v>0</v>
      </c>
      <c r="AC180" s="35">
        <v>48</v>
      </c>
      <c r="AD180" s="28">
        <f>IF(AC180&gt;0,VLOOKUP(AC180,'Начисление очков'!$G$4:$H$68,2,FALSE),0)</f>
        <v>2</v>
      </c>
      <c r="AE180" s="34"/>
      <c r="AF180" s="31">
        <f>VLOOKUP(AE180,'Начисление очков'!$V$4:$W$68,2,FALSE)</f>
        <v>0</v>
      </c>
      <c r="AG180" s="6"/>
      <c r="AH180" s="6">
        <f>IF(AG180&gt;0,VLOOKUP(AG180,'Начисление очков'!$B$4:$C$68,2,FALSE),0)</f>
        <v>0</v>
      </c>
      <c r="AI180" s="46"/>
      <c r="AJ180" s="34">
        <f>IF(AI180&gt;0,VLOOKUP(AI180,'Начисление очков'!$B$4:$C$68,2,FALSE),0)</f>
        <v>0</v>
      </c>
      <c r="AK180" s="6"/>
      <c r="AL180" s="28">
        <f>VLOOKUP(AK180,'Начисление очков'!$V$4:$W$68,2,FALSE)</f>
        <v>0</v>
      </c>
      <c r="AM180" s="34"/>
      <c r="AN180" s="31">
        <f>IF(AM180&gt;0,VLOOKUP(AM180,'Начисление очков'!$G$4:$H$68,2,FALSE),0)</f>
        <v>0</v>
      </c>
      <c r="AO180" s="35"/>
      <c r="AP180" s="107">
        <f>VLOOKUP(AO180,'Начисление очков'!$L$4:$M$68,2,FALSE)</f>
        <v>0</v>
      </c>
      <c r="AQ180" s="34"/>
      <c r="AR180" s="31">
        <f>VLOOKUP(AQ180,'Начисление очков'!$G$4:$H$68,2,FALSE)</f>
        <v>0</v>
      </c>
      <c r="AS180" s="35"/>
      <c r="AT180" s="28">
        <f>VLOOKUP(AS180,'Начисление очков'!$L$4:$M$68,2,FALSE)</f>
        <v>0</v>
      </c>
      <c r="AU180" s="56"/>
      <c r="AV180" s="57">
        <f>VLOOKUP(AU180,'Начисление очков'!$Q$4:$R$68,2,FALSE)</f>
        <v>0</v>
      </c>
      <c r="AW180" s="35"/>
      <c r="AX180" s="28">
        <f>VLOOKUP(AW180,'Начисление очков'!$Q$4:$R$68,2,FALSE)</f>
        <v>0</v>
      </c>
      <c r="AY180" s="46"/>
      <c r="AZ180" s="31">
        <f>IF(AY180&gt;0,VLOOKUP(AY180,'Начисление очков'!$Q$4:$R$68,2,FALSE),0)</f>
        <v>0</v>
      </c>
      <c r="BA180" s="6"/>
      <c r="BB180" s="28">
        <f>VLOOKUP(BA180,'Начисление очков'!$L$4:$M$68,2,FALSE)</f>
        <v>0</v>
      </c>
      <c r="BC180" s="46"/>
      <c r="BD180" s="34">
        <f>IF(BC180&gt;0,VLOOKUP(BC180,'Начисление очков'!$B$4:$C$68,2,FALSE),0)</f>
        <v>0</v>
      </c>
      <c r="BE180" s="35"/>
      <c r="BF180" s="28">
        <f>IF(BE180&gt;0,VLOOKUP(BE180,'Начисление очков'!$G$4:$H$68,2,FALSE),0)</f>
        <v>0</v>
      </c>
      <c r="BG180" s="223"/>
      <c r="BH180" s="222">
        <f>IF(BG180&gt;0,VLOOKUP(BG180,'Начисление очков'!$L$4:$M$68,2,FALSE),0)</f>
        <v>0</v>
      </c>
      <c r="BI180" s="87">
        <v>2</v>
      </c>
      <c r="BJ180" s="88">
        <v>2</v>
      </c>
      <c r="BK180" s="88">
        <v>171</v>
      </c>
      <c r="BM180" s="24" t="e">
        <f>IF(#REF!=0,0,1)</f>
        <v>#REF!</v>
      </c>
    </row>
    <row r="181" spans="2:65" ht="15.9" customHeight="1" x14ac:dyDescent="0.3">
      <c r="B181" s="66" t="s">
        <v>205</v>
      </c>
      <c r="C181" s="67">
        <f>C180+1</f>
        <v>171</v>
      </c>
      <c r="D181" s="114">
        <f>IF(BK181=0," ",BK181-C181)</f>
        <v>1</v>
      </c>
      <c r="E181" s="65">
        <f>LARGE((N181,P181,R181,T181,V181,X181,Z181,AB181,AD181,AF181,AH181,AJ181,AL181,AN181,AP181,AR181,AT181,AV181,AX181,AZ181,BB181,BD181,BF181),1)+LARGE((N181,P181,R181,T181,V181,X181,Z181,AB181,AD181,AF181,AH181,AJ181,AL181,AN181,AP181,AR181,AT181,AV181,AX181,AZ181,BB181,BD181,BF181),2)+LARGE((N181,P181,R181,T181,V181,X181,Z181,AB181,AD181,AF181,AH181,AJ181,AL181,AN181,AP181,AR181,AT181,AV181,AX181,AZ181,BB181,BD181,BF181),3)+LARGE((N181,P181,R181,T181,V181,X181,Z181,AB181,AD181,AF181,AH181,AJ181,AL181,AN181,AP181,AR181,AT181,AV181,AX181,AZ181,BB181,BD181,BF181),4)+LARGE((N181,P181,R181,T181,V181,X181,Z181,AB181,AD181,AF181,AH181,AJ181,AL181,AN181,AP181,AR181,AT181,AV181,AX181,AZ181,BB181,BD181,BF181),5)+LARGE((N181,P181,R181,T181,V181,X181,Z181,AB181,AD181,AF181,AH181,AJ181,AL181,AN181,AP181,AR181,AT181,AV181,AX181,AZ181,BB181,BD181,BF181),6)+LARGE((N181,P181,R181,T181,V181,X181,Z181,AB181,AD181,AF181,AH181,AJ181,AL181,AN181,AP181,AR181,AT181,AV181,AX181,AZ181,BB181,BD181,BF181),7)+LARGE((N181,P181,R181,T181,V181,X181,Z181,AB181,AD181,AF181,AH181,AJ181,AL181,AN181,AP181,AR181,AT181,AV181,AX181,AZ181,BB181,BD181,BF181),8)</f>
        <v>2</v>
      </c>
      <c r="F181" s="74">
        <f>E181-BI181</f>
        <v>0</v>
      </c>
      <c r="G181" s="73" t="str">
        <f>IF(SUMIF(M181:BF181,"&lt;0")&lt;&gt;0,SUMIF(M181:BF181,"&lt;0")*(-1)," ")</f>
        <v xml:space="preserve"> </v>
      </c>
      <c r="H181" s="77">
        <f>N181+P181+R181+T181+V181+X181+Z181+AB181+AD181+AF181+AH181+AJ181+AL181+AN181+AP181+AR181+AT181+AV181+AX181+AZ181+BB181+BD181+BF181</f>
        <v>2</v>
      </c>
      <c r="I181" s="74">
        <f>H181-BJ181</f>
        <v>0</v>
      </c>
      <c r="J181" s="78">
        <f>IF(M181=0,0,1)+IF(O181=0,0,1)+IF(Q181=0,0,1)+IF(S181=0,0,1)+IF(U181=0,0,1)+IF(W181=0,0,1)+IF(Y181=0,0,1)+IF(AA181=0,0,1)+IF(AC181=0,0,1)+IF(AE181=0,0,1)+IF(AG181=0,0,1)+IF(AI181=0,0,1)+IF(AK181=0,0,1)+IF(AM181=0,0,1)+IF(AO181=0,0,1)+IF(AQ181=0,0,1)+IF(AU181=0,0,1)+IF(AS181=0,0,1)+IF(AU181=0,0,1)+IF(AW181=0,0,1)+IF(AY181=0,0,1)+IF(BA181=0,0,1)+IF(BC181=0,0,1)+IF(BE181=0,0,1)</f>
        <v>1</v>
      </c>
      <c r="K181" s="80">
        <f>IF(J181=0,"-",IF(J181&gt;8,E181/8,E181/J181))</f>
        <v>2</v>
      </c>
      <c r="L181" s="81">
        <f>IF(OR(H181=0,J181=0),"-",H181/J181)</f>
        <v>2</v>
      </c>
      <c r="M181" s="46"/>
      <c r="N181" s="31">
        <f>IF(M181&gt;0,VLOOKUP(M181,'Начисление очков'!$L$4:$M$68,2,FALSE),0)</f>
        <v>0</v>
      </c>
      <c r="O181" s="35"/>
      <c r="P181" s="28">
        <f>IF(O181&gt;0,VLOOKUP(O181,'Начисление очков'!$G$4:$H$68,2,FALSE),0)</f>
        <v>0</v>
      </c>
      <c r="Q181" s="34"/>
      <c r="R181" s="31">
        <f>VLOOKUP(Q181,'Начисление очков'!$V$4:$W$68,2,FALSE)</f>
        <v>0</v>
      </c>
      <c r="S181" s="35"/>
      <c r="T181" s="28">
        <f>VLOOKUP(S181,'Начисление очков'!$Q$4:$R$68,2,FALSE)</f>
        <v>0</v>
      </c>
      <c r="U181" s="35"/>
      <c r="V181" s="28">
        <f>VLOOKUP(U181,'Начисление очков'!$Q$4:$R$68,2,FALSE)</f>
        <v>0</v>
      </c>
      <c r="W181" s="34"/>
      <c r="X181" s="31">
        <f>VLOOKUP(W181,'Начисление очков'!$V$4:$W$68,2,FALSE)</f>
        <v>0</v>
      </c>
      <c r="Y181" s="35"/>
      <c r="Z181" s="28">
        <f>IF(Y181&gt;0,VLOOKUP(Y181,'Начисление очков'!$G$4:$H$68,2,FALSE),0)</f>
        <v>0</v>
      </c>
      <c r="AA181" s="56">
        <v>64</v>
      </c>
      <c r="AB181" s="57">
        <f>IF(AA181&gt;0,VLOOKUP(AA181,'Начисление очков'!$B$4:$C$68,2,FALSE),0)</f>
        <v>2</v>
      </c>
      <c r="AC181" s="35"/>
      <c r="AD181" s="28">
        <f>IF(AC181&gt;0,VLOOKUP(AC181,'Начисление очков'!$G$4:$H$68,2,FALSE),0)</f>
        <v>0</v>
      </c>
      <c r="AE181" s="34"/>
      <c r="AF181" s="31">
        <f>VLOOKUP(AE181,'Начисление очков'!$V$4:$W$68,2,FALSE)</f>
        <v>0</v>
      </c>
      <c r="AG181" s="6"/>
      <c r="AH181" s="6">
        <f>IF(AG181&gt;0,VLOOKUP(AG181,'Начисление очков'!$B$4:$C$68,2,FALSE),0)</f>
        <v>0</v>
      </c>
      <c r="AI181" s="46"/>
      <c r="AJ181" s="34">
        <f>IF(AI181&gt;0,VLOOKUP(AI181,'Начисление очков'!$B$4:$C$68,2,FALSE),0)</f>
        <v>0</v>
      </c>
      <c r="AK181" s="6"/>
      <c r="AL181" s="28">
        <f>VLOOKUP(AK181,'Начисление очков'!$V$4:$W$68,2,FALSE)</f>
        <v>0</v>
      </c>
      <c r="AM181" s="34"/>
      <c r="AN181" s="31">
        <f>IF(AM181&gt;0,VLOOKUP(AM181,'Начисление очков'!$G$4:$H$68,2,FALSE),0)</f>
        <v>0</v>
      </c>
      <c r="AO181" s="35"/>
      <c r="AP181" s="107">
        <f>VLOOKUP(AO181,'Начисление очков'!$L$4:$M$68,2,FALSE)</f>
        <v>0</v>
      </c>
      <c r="AQ181" s="34"/>
      <c r="AR181" s="31">
        <f>VLOOKUP(AQ181,'Начисление очков'!$G$4:$H$68,2,FALSE)</f>
        <v>0</v>
      </c>
      <c r="AS181" s="35"/>
      <c r="AT181" s="28">
        <f>VLOOKUP(AS181,'Начисление очков'!$L$4:$M$68,2,FALSE)</f>
        <v>0</v>
      </c>
      <c r="AU181" s="56"/>
      <c r="AV181" s="57">
        <f>VLOOKUP(AU181,'Начисление очков'!$Q$4:$R$68,2,FALSE)</f>
        <v>0</v>
      </c>
      <c r="AW181" s="35"/>
      <c r="AX181" s="28">
        <f>VLOOKUP(AW181,'Начисление очков'!$Q$4:$R$68,2,FALSE)</f>
        <v>0</v>
      </c>
      <c r="AY181" s="46"/>
      <c r="AZ181" s="31">
        <f>IF(AY181&gt;0,VLOOKUP(AY181,'Начисление очков'!$Q$4:$R$68,2,FALSE),0)</f>
        <v>0</v>
      </c>
      <c r="BA181" s="6"/>
      <c r="BB181" s="28">
        <f>VLOOKUP(BA181,'Начисление очков'!$L$4:$M$68,2,FALSE)</f>
        <v>0</v>
      </c>
      <c r="BC181" s="46"/>
      <c r="BD181" s="34">
        <f>IF(BC181&gt;0,VLOOKUP(BC181,'Начисление очков'!$B$4:$C$68,2,FALSE),0)</f>
        <v>0</v>
      </c>
      <c r="BE181" s="35"/>
      <c r="BF181" s="28">
        <f>IF(BE181&gt;0,VLOOKUP(BE181,'Начисление очков'!$G$4:$H$68,2,FALSE),0)</f>
        <v>0</v>
      </c>
      <c r="BG181" s="223"/>
      <c r="BH181" s="222">
        <f>IF(BG181&gt;0,VLOOKUP(BG181,'Начисление очков'!$L$4:$M$68,2,FALSE),0)</f>
        <v>0</v>
      </c>
      <c r="BI181" s="87">
        <v>2</v>
      </c>
      <c r="BJ181" s="88">
        <v>2</v>
      </c>
      <c r="BK181" s="88">
        <v>172</v>
      </c>
      <c r="BM181" s="24" t="e">
        <f>IF(#REF!=0,0,1)</f>
        <v>#REF!</v>
      </c>
    </row>
    <row r="182" spans="2:65" ht="15.9" customHeight="1" x14ac:dyDescent="0.3">
      <c r="B182" s="66" t="s">
        <v>211</v>
      </c>
      <c r="C182" s="67">
        <f>C181+1</f>
        <v>172</v>
      </c>
      <c r="D182" s="114">
        <f>IF(BK182=0," ",BK182-C182)</f>
        <v>1</v>
      </c>
      <c r="E182" s="65">
        <f>LARGE((N182,P182,R182,T182,V182,X182,Z182,AB182,AD182,AF182,AH182,AJ182,AL182,AN182,AP182,AR182,AT182,AV182,AX182,AZ182,BB182,BD182,BF182),1)+LARGE((N182,P182,R182,T182,V182,X182,Z182,AB182,AD182,AF182,AH182,AJ182,AL182,AN182,AP182,AR182,AT182,AV182,AX182,AZ182,BB182,BD182,BF182),2)+LARGE((N182,P182,R182,T182,V182,X182,Z182,AB182,AD182,AF182,AH182,AJ182,AL182,AN182,AP182,AR182,AT182,AV182,AX182,AZ182,BB182,BD182,BF182),3)+LARGE((N182,P182,R182,T182,V182,X182,Z182,AB182,AD182,AF182,AH182,AJ182,AL182,AN182,AP182,AR182,AT182,AV182,AX182,AZ182,BB182,BD182,BF182),4)+LARGE((N182,P182,R182,T182,V182,X182,Z182,AB182,AD182,AF182,AH182,AJ182,AL182,AN182,AP182,AR182,AT182,AV182,AX182,AZ182,BB182,BD182,BF182),5)+LARGE((N182,P182,R182,T182,V182,X182,Z182,AB182,AD182,AF182,AH182,AJ182,AL182,AN182,AP182,AR182,AT182,AV182,AX182,AZ182,BB182,BD182,BF182),6)+LARGE((N182,P182,R182,T182,V182,X182,Z182,AB182,AD182,AF182,AH182,AJ182,AL182,AN182,AP182,AR182,AT182,AV182,AX182,AZ182,BB182,BD182,BF182),7)+LARGE((N182,P182,R182,T182,V182,X182,Z182,AB182,AD182,AF182,AH182,AJ182,AL182,AN182,AP182,AR182,AT182,AV182,AX182,AZ182,BB182,BD182,BF182),8)</f>
        <v>2</v>
      </c>
      <c r="F182" s="74">
        <f>E182-BI182</f>
        <v>0</v>
      </c>
      <c r="G182" s="73" t="str">
        <f>IF(SUMIF(M182:BF182,"&lt;0")&lt;&gt;0,SUMIF(M182:BF182,"&lt;0")*(-1)," ")</f>
        <v xml:space="preserve"> </v>
      </c>
      <c r="H182" s="77">
        <f>N182+P182+R182+T182+V182+X182+Z182+AB182+AD182+AF182+AH182+AJ182+AL182+AN182+AP182+AR182+AT182+AV182+AX182+AZ182+BB182+BD182+BF182</f>
        <v>2</v>
      </c>
      <c r="I182" s="74">
        <f>H182-BJ182</f>
        <v>0</v>
      </c>
      <c r="J182" s="78">
        <f>IF(M182=0,0,1)+IF(O182=0,0,1)+IF(Q182=0,0,1)+IF(S182=0,0,1)+IF(U182=0,0,1)+IF(W182=0,0,1)+IF(Y182=0,0,1)+IF(AA182=0,0,1)+IF(AC182=0,0,1)+IF(AE182=0,0,1)+IF(AG182=0,0,1)+IF(AI182=0,0,1)+IF(AK182=0,0,1)+IF(AM182=0,0,1)+IF(AO182=0,0,1)+IF(AQ182=0,0,1)+IF(AU182=0,0,1)+IF(AS182=0,0,1)+IF(AU182=0,0,1)+IF(AW182=0,0,1)+IF(AY182=0,0,1)+IF(BA182=0,0,1)+IF(BC182=0,0,1)+IF(BE182=0,0,1)</f>
        <v>1</v>
      </c>
      <c r="K182" s="80">
        <f>IF(J182=0,"-",IF(J182&gt;8,E182/8,E182/J182))</f>
        <v>2</v>
      </c>
      <c r="L182" s="81">
        <f>IF(OR(H182=0,J182=0),"-",H182/J182)</f>
        <v>2</v>
      </c>
      <c r="M182" s="46"/>
      <c r="N182" s="31">
        <f>IF(M182&gt;0,VLOOKUP(M182,'Начисление очков'!$L$4:$M$68,2,FALSE),0)</f>
        <v>0</v>
      </c>
      <c r="O182" s="35"/>
      <c r="P182" s="28">
        <f>IF(O182&gt;0,VLOOKUP(O182,'Начисление очков'!$G$4:$H$68,2,FALSE),0)</f>
        <v>0</v>
      </c>
      <c r="Q182" s="34"/>
      <c r="R182" s="31">
        <f>VLOOKUP(Q182,'Начисление очков'!$V$4:$W$68,2,FALSE)</f>
        <v>0</v>
      </c>
      <c r="S182" s="35"/>
      <c r="T182" s="28">
        <f>VLOOKUP(S182,'Начисление очков'!$Q$4:$R$68,2,FALSE)</f>
        <v>0</v>
      </c>
      <c r="U182" s="35"/>
      <c r="V182" s="28">
        <f>VLOOKUP(U182,'Начисление очков'!$Q$4:$R$68,2,FALSE)</f>
        <v>0</v>
      </c>
      <c r="W182" s="34"/>
      <c r="X182" s="31">
        <f>VLOOKUP(W182,'Начисление очков'!$V$4:$W$68,2,FALSE)</f>
        <v>0</v>
      </c>
      <c r="Y182" s="35">
        <v>48</v>
      </c>
      <c r="Z182" s="28">
        <f>IF(Y182&gt;0,VLOOKUP(Y182,'Начисление очков'!$G$4:$H$68,2,FALSE),0)</f>
        <v>2</v>
      </c>
      <c r="AA182" s="56"/>
      <c r="AB182" s="57">
        <f>IF(AA182&gt;0,VLOOKUP(AA182,'Начисление очков'!$B$4:$C$68,2,FALSE),0)</f>
        <v>0</v>
      </c>
      <c r="AC182" s="35"/>
      <c r="AD182" s="28">
        <f>IF(AC182&gt;0,VLOOKUP(AC182,'Начисление очков'!$G$4:$H$68,2,FALSE),0)</f>
        <v>0</v>
      </c>
      <c r="AE182" s="34"/>
      <c r="AF182" s="31">
        <f>VLOOKUP(AE182,'Начисление очков'!$V$4:$W$68,2,FALSE)</f>
        <v>0</v>
      </c>
      <c r="AG182" s="6"/>
      <c r="AH182" s="6">
        <f>IF(AG182&gt;0,VLOOKUP(AG182,'Начисление очков'!$B$4:$C$68,2,FALSE),0)</f>
        <v>0</v>
      </c>
      <c r="AI182" s="46"/>
      <c r="AJ182" s="34">
        <f>IF(AI182&gt;0,VLOOKUP(AI182,'Начисление очков'!$B$4:$C$68,2,FALSE),0)</f>
        <v>0</v>
      </c>
      <c r="AK182" s="6"/>
      <c r="AL182" s="28">
        <f>VLOOKUP(AK182,'Начисление очков'!$V$4:$W$68,2,FALSE)</f>
        <v>0</v>
      </c>
      <c r="AM182" s="34"/>
      <c r="AN182" s="31">
        <f>IF(AM182&gt;0,VLOOKUP(AM182,'Начисление очков'!$G$4:$H$68,2,FALSE),0)</f>
        <v>0</v>
      </c>
      <c r="AO182" s="35"/>
      <c r="AP182" s="107">
        <f>VLOOKUP(AO182,'Начисление очков'!$L$4:$M$68,2,FALSE)</f>
        <v>0</v>
      </c>
      <c r="AQ182" s="34"/>
      <c r="AR182" s="31">
        <f>VLOOKUP(AQ182,'Начисление очков'!$G$4:$H$68,2,FALSE)</f>
        <v>0</v>
      </c>
      <c r="AS182" s="35"/>
      <c r="AT182" s="28">
        <f>VLOOKUP(AS182,'Начисление очков'!$L$4:$M$68,2,FALSE)</f>
        <v>0</v>
      </c>
      <c r="AU182" s="56"/>
      <c r="AV182" s="57">
        <f>VLOOKUP(AU182,'Начисление очков'!$Q$4:$R$68,2,FALSE)</f>
        <v>0</v>
      </c>
      <c r="AW182" s="35"/>
      <c r="AX182" s="28">
        <f>VLOOKUP(AW182,'Начисление очков'!$Q$4:$R$68,2,FALSE)</f>
        <v>0</v>
      </c>
      <c r="AY182" s="46"/>
      <c r="AZ182" s="31">
        <f>IF(AY182&gt;0,VLOOKUP(AY182,'Начисление очков'!$Q$4:$R$68,2,FALSE),0)</f>
        <v>0</v>
      </c>
      <c r="BA182" s="6"/>
      <c r="BB182" s="28">
        <f>VLOOKUP(BA182,'Начисление очков'!$L$4:$M$68,2,FALSE)</f>
        <v>0</v>
      </c>
      <c r="BC182" s="46"/>
      <c r="BD182" s="34">
        <f>IF(BC182&gt;0,VLOOKUP(BC182,'Начисление очков'!$B$4:$C$68,2,FALSE),0)</f>
        <v>0</v>
      </c>
      <c r="BE182" s="35"/>
      <c r="BF182" s="28">
        <f>IF(BE182&gt;0,VLOOKUP(BE182,'Начисление очков'!$G$4:$H$68,2,FALSE),0)</f>
        <v>0</v>
      </c>
      <c r="BG182" s="223"/>
      <c r="BH182" s="222">
        <f>IF(BG182&gt;0,VLOOKUP(BG182,'Начисление очков'!$L$4:$M$68,2,FALSE),0)</f>
        <v>0</v>
      </c>
      <c r="BI182" s="87">
        <v>2</v>
      </c>
      <c r="BJ182" s="88">
        <v>2</v>
      </c>
      <c r="BK182" s="88">
        <v>173</v>
      </c>
      <c r="BM182" s="24" t="e">
        <f>IF(#REF!=0,0,1)</f>
        <v>#REF!</v>
      </c>
    </row>
    <row r="183" spans="2:65" ht="15.9" customHeight="1" x14ac:dyDescent="0.3">
      <c r="B183" s="66" t="s">
        <v>214</v>
      </c>
      <c r="C183" s="67">
        <f>C182+1</f>
        <v>173</v>
      </c>
      <c r="D183" s="114">
        <f>IF(BK183=0," ",BK183-C183)</f>
        <v>1</v>
      </c>
      <c r="E183" s="65">
        <f>LARGE((N183,P183,R183,T183,V183,X183,Z183,AB183,AD183,AF183,AH183,AJ183,AL183,AN183,AP183,AR183,AT183,AV183,AX183,AZ183,BB183,BD183,BF183),1)+LARGE((N183,P183,R183,T183,V183,X183,Z183,AB183,AD183,AF183,AH183,AJ183,AL183,AN183,AP183,AR183,AT183,AV183,AX183,AZ183,BB183,BD183,BF183),2)+LARGE((N183,P183,R183,T183,V183,X183,Z183,AB183,AD183,AF183,AH183,AJ183,AL183,AN183,AP183,AR183,AT183,AV183,AX183,AZ183,BB183,BD183,BF183),3)+LARGE((N183,P183,R183,T183,V183,X183,Z183,AB183,AD183,AF183,AH183,AJ183,AL183,AN183,AP183,AR183,AT183,AV183,AX183,AZ183,BB183,BD183,BF183),4)+LARGE((N183,P183,R183,T183,V183,X183,Z183,AB183,AD183,AF183,AH183,AJ183,AL183,AN183,AP183,AR183,AT183,AV183,AX183,AZ183,BB183,BD183,BF183),5)+LARGE((N183,P183,R183,T183,V183,X183,Z183,AB183,AD183,AF183,AH183,AJ183,AL183,AN183,AP183,AR183,AT183,AV183,AX183,AZ183,BB183,BD183,BF183),6)+LARGE((N183,P183,R183,T183,V183,X183,Z183,AB183,AD183,AF183,AH183,AJ183,AL183,AN183,AP183,AR183,AT183,AV183,AX183,AZ183,BB183,BD183,BF183),7)+LARGE((N183,P183,R183,T183,V183,X183,Z183,AB183,AD183,AF183,AH183,AJ183,AL183,AN183,AP183,AR183,AT183,AV183,AX183,AZ183,BB183,BD183,BF183),8)</f>
        <v>2</v>
      </c>
      <c r="F183" s="74">
        <f>E183-BI183</f>
        <v>0</v>
      </c>
      <c r="G183" s="73" t="str">
        <f>IF(SUMIF(M183:BF183,"&lt;0")&lt;&gt;0,SUMIF(M183:BF183,"&lt;0")*(-1)," ")</f>
        <v xml:space="preserve"> </v>
      </c>
      <c r="H183" s="77">
        <f>N183+P183+R183+T183+V183+X183+Z183+AB183+AD183+AF183+AH183+AJ183+AL183+AN183+AP183+AR183+AT183+AV183+AX183+AZ183+BB183+BD183+BF183</f>
        <v>2</v>
      </c>
      <c r="I183" s="74">
        <f>H183-BJ183</f>
        <v>0</v>
      </c>
      <c r="J183" s="78">
        <f>IF(M183=0,0,1)+IF(O183=0,0,1)+IF(Q183=0,0,1)+IF(S183=0,0,1)+IF(U183=0,0,1)+IF(W183=0,0,1)+IF(Y183=0,0,1)+IF(AA183=0,0,1)+IF(AC183=0,0,1)+IF(AE183=0,0,1)+IF(AG183=0,0,1)+IF(AI183=0,0,1)+IF(AK183=0,0,1)+IF(AM183=0,0,1)+IF(AO183=0,0,1)+IF(AQ183=0,0,1)+IF(AU183=0,0,1)+IF(AS183=0,0,1)+IF(AU183=0,0,1)+IF(AW183=0,0,1)+IF(AY183=0,0,1)+IF(BA183=0,0,1)+IF(BC183=0,0,1)+IF(BE183=0,0,1)</f>
        <v>2</v>
      </c>
      <c r="K183" s="80">
        <f>IF(J183=0,"-",IF(J183&gt;8,E183/8,E183/J183))</f>
        <v>1</v>
      </c>
      <c r="L183" s="81">
        <f>IF(OR(H183=0,J183=0),"-",H183/J183)</f>
        <v>1</v>
      </c>
      <c r="M183" s="46"/>
      <c r="N183" s="31">
        <f>IF(M183&gt;0,VLOOKUP(M183,'Начисление очков'!$L$4:$M$68,2,FALSE),0)</f>
        <v>0</v>
      </c>
      <c r="O183" s="35"/>
      <c r="P183" s="28">
        <f>IF(O183&gt;0,VLOOKUP(O183,'Начисление очков'!$G$4:$H$68,2,FALSE),0)</f>
        <v>0</v>
      </c>
      <c r="Q183" s="34"/>
      <c r="R183" s="31">
        <f>VLOOKUP(Q183,'Начисление очков'!$V$4:$W$68,2,FALSE)</f>
        <v>0</v>
      </c>
      <c r="S183" s="35"/>
      <c r="T183" s="28">
        <f>VLOOKUP(S183,'Начисление очков'!$Q$4:$R$68,2,FALSE)</f>
        <v>0</v>
      </c>
      <c r="U183" s="35"/>
      <c r="V183" s="28">
        <f>VLOOKUP(U183,'Начисление очков'!$Q$4:$R$68,2,FALSE)</f>
        <v>0</v>
      </c>
      <c r="W183" s="34">
        <v>36</v>
      </c>
      <c r="X183" s="31">
        <f>VLOOKUP(W183,'Начисление очков'!$V$4:$W$68,2,FALSE)</f>
        <v>1</v>
      </c>
      <c r="Y183" s="35">
        <v>64</v>
      </c>
      <c r="Z183" s="28">
        <f>IF(Y183&gt;0,VLOOKUP(Y183,'Начисление очков'!$G$4:$H$68,2,FALSE),0)</f>
        <v>1</v>
      </c>
      <c r="AA183" s="56"/>
      <c r="AB183" s="57">
        <f>IF(AA183&gt;0,VLOOKUP(AA183,'Начисление очков'!$B$4:$C$68,2,FALSE),0)</f>
        <v>0</v>
      </c>
      <c r="AC183" s="35"/>
      <c r="AD183" s="28">
        <f>IF(AC183&gt;0,VLOOKUP(AC183,'Начисление очков'!$G$4:$H$68,2,FALSE),0)</f>
        <v>0</v>
      </c>
      <c r="AE183" s="34"/>
      <c r="AF183" s="31">
        <f>VLOOKUP(AE183,'Начисление очков'!$V$4:$W$68,2,FALSE)</f>
        <v>0</v>
      </c>
      <c r="AG183" s="6"/>
      <c r="AH183" s="6">
        <f>IF(AG183&gt;0,VLOOKUP(AG183,'Начисление очков'!$B$4:$C$68,2,FALSE),0)</f>
        <v>0</v>
      </c>
      <c r="AI183" s="46"/>
      <c r="AJ183" s="34">
        <f>IF(AI183&gt;0,VLOOKUP(AI183,'Начисление очков'!$B$4:$C$68,2,FALSE),0)</f>
        <v>0</v>
      </c>
      <c r="AK183" s="6"/>
      <c r="AL183" s="28">
        <f>VLOOKUP(AK183,'Начисление очков'!$V$4:$W$68,2,FALSE)</f>
        <v>0</v>
      </c>
      <c r="AM183" s="34"/>
      <c r="AN183" s="31">
        <f>IF(AM183&gt;0,VLOOKUP(AM183,'Начисление очков'!$G$4:$H$68,2,FALSE),0)</f>
        <v>0</v>
      </c>
      <c r="AO183" s="35"/>
      <c r="AP183" s="107">
        <f>VLOOKUP(AO183,'Начисление очков'!$L$4:$M$68,2,FALSE)</f>
        <v>0</v>
      </c>
      <c r="AQ183" s="34"/>
      <c r="AR183" s="31">
        <f>VLOOKUP(AQ183,'Начисление очков'!$G$4:$H$68,2,FALSE)</f>
        <v>0</v>
      </c>
      <c r="AS183" s="35"/>
      <c r="AT183" s="28">
        <f>VLOOKUP(AS183,'Начисление очков'!$L$4:$M$68,2,FALSE)</f>
        <v>0</v>
      </c>
      <c r="AU183" s="56"/>
      <c r="AV183" s="57">
        <f>VLOOKUP(AU183,'Начисление очков'!$Q$4:$R$68,2,FALSE)</f>
        <v>0</v>
      </c>
      <c r="AW183" s="35"/>
      <c r="AX183" s="28">
        <f>VLOOKUP(AW183,'Начисление очков'!$Q$4:$R$68,2,FALSE)</f>
        <v>0</v>
      </c>
      <c r="AY183" s="46"/>
      <c r="AZ183" s="31">
        <f>IF(AY183&gt;0,VLOOKUP(AY183,'Начисление очков'!$Q$4:$R$68,2,FALSE),0)</f>
        <v>0</v>
      </c>
      <c r="BA183" s="6"/>
      <c r="BB183" s="28">
        <f>VLOOKUP(BA183,'Начисление очков'!$L$4:$M$68,2,FALSE)</f>
        <v>0</v>
      </c>
      <c r="BC183" s="46"/>
      <c r="BD183" s="34">
        <f>IF(BC183&gt;0,VLOOKUP(BC183,'Начисление очков'!$B$4:$C$68,2,FALSE),0)</f>
        <v>0</v>
      </c>
      <c r="BE183" s="35"/>
      <c r="BF183" s="28">
        <f>IF(BE183&gt;0,VLOOKUP(BE183,'Начисление очков'!$G$4:$H$68,2,FALSE),0)</f>
        <v>0</v>
      </c>
      <c r="BG183" s="223"/>
      <c r="BH183" s="222">
        <f>IF(BG183&gt;0,VLOOKUP(BG183,'Начисление очков'!$L$4:$M$68,2,FALSE),0)</f>
        <v>0</v>
      </c>
      <c r="BI183" s="87">
        <v>2</v>
      </c>
      <c r="BJ183" s="88">
        <v>2</v>
      </c>
      <c r="BK183" s="88">
        <v>174</v>
      </c>
      <c r="BM183" s="24" t="e">
        <f>IF(#REF!=0,0,1)</f>
        <v>#REF!</v>
      </c>
    </row>
    <row r="184" spans="2:65" ht="15.9" customHeight="1" x14ac:dyDescent="0.3">
      <c r="B184" s="66" t="s">
        <v>153</v>
      </c>
      <c r="C184" s="67">
        <f>C183+1</f>
        <v>174</v>
      </c>
      <c r="D184" s="114">
        <f>IF(BK184=0," ",BK184-C184)</f>
        <v>1</v>
      </c>
      <c r="E184" s="65">
        <f>LARGE((N184,P184,R184,T184,V184,X184,Z184,AB184,AD184,AF184,AH184,AJ184,AL184,AN184,AP184,AR184,AT184,AV184,AX184,AZ184,BB184,BD184,BF184),1)+LARGE((N184,P184,R184,T184,V184,X184,Z184,AB184,AD184,AF184,AH184,AJ184,AL184,AN184,AP184,AR184,AT184,AV184,AX184,AZ184,BB184,BD184,BF184),2)+LARGE((N184,P184,R184,T184,V184,X184,Z184,AB184,AD184,AF184,AH184,AJ184,AL184,AN184,AP184,AR184,AT184,AV184,AX184,AZ184,BB184,BD184,BF184),3)+LARGE((N184,P184,R184,T184,V184,X184,Z184,AB184,AD184,AF184,AH184,AJ184,AL184,AN184,AP184,AR184,AT184,AV184,AX184,AZ184,BB184,BD184,BF184),4)+LARGE((N184,P184,R184,T184,V184,X184,Z184,AB184,AD184,AF184,AH184,AJ184,AL184,AN184,AP184,AR184,AT184,AV184,AX184,AZ184,BB184,BD184,BF184),5)+LARGE((N184,P184,R184,T184,V184,X184,Z184,AB184,AD184,AF184,AH184,AJ184,AL184,AN184,AP184,AR184,AT184,AV184,AX184,AZ184,BB184,BD184,BF184),6)+LARGE((N184,P184,R184,T184,V184,X184,Z184,AB184,AD184,AF184,AH184,AJ184,AL184,AN184,AP184,AR184,AT184,AV184,AX184,AZ184,BB184,BD184,BF184),7)+LARGE((N184,P184,R184,T184,V184,X184,Z184,AB184,AD184,AF184,AH184,AJ184,AL184,AN184,AP184,AR184,AT184,AV184,AX184,AZ184,BB184,BD184,BF184),8)</f>
        <v>1</v>
      </c>
      <c r="F184" s="74">
        <f>E184-BI184</f>
        <v>0</v>
      </c>
      <c r="G184" s="73" t="str">
        <f>IF(SUMIF(M184:BF184,"&lt;0")&lt;&gt;0,SUMIF(M184:BF184,"&lt;0")*(-1)," ")</f>
        <v xml:space="preserve"> </v>
      </c>
      <c r="H184" s="77">
        <f>N184+P184+R184+T184+V184+X184+Z184+AB184+AD184+AF184+AH184+AJ184+AL184+AN184+AP184+AR184+AT184+AV184+AX184+AZ184+BB184+BD184+BF184</f>
        <v>1</v>
      </c>
      <c r="I184" s="74">
        <f>H184-BJ184</f>
        <v>0</v>
      </c>
      <c r="J184" s="78">
        <f>IF(M184=0,0,1)+IF(O184=0,0,1)+IF(Q184=0,0,1)+IF(S184=0,0,1)+IF(U184=0,0,1)+IF(W184=0,0,1)+IF(Y184=0,0,1)+IF(AA184=0,0,1)+IF(AC184=0,0,1)+IF(AE184=0,0,1)+IF(AG184=0,0,1)+IF(AI184=0,0,1)+IF(AK184=0,0,1)+IF(AM184=0,0,1)+IF(AO184=0,0,1)+IF(AQ184=0,0,1)+IF(AU184=0,0,1)+IF(AS184=0,0,1)+IF(AU184=0,0,1)+IF(AW184=0,0,1)+IF(AY184=0,0,1)+IF(BA184=0,0,1)+IF(BC184=0,0,1)+IF(BE184=0,0,1)</f>
        <v>1</v>
      </c>
      <c r="K184" s="80">
        <f>IF(J184=0,"-",IF(J184&gt;8,E184/8,E184/J184))</f>
        <v>1</v>
      </c>
      <c r="L184" s="81">
        <f>IF(OR(H184=0,J184=0),"-",H184/J184)</f>
        <v>1</v>
      </c>
      <c r="M184" s="46"/>
      <c r="N184" s="31">
        <f>IF(M184&gt;0,VLOOKUP(M184,'Начисление очков'!$L$4:$M$68,2,FALSE),0)</f>
        <v>0</v>
      </c>
      <c r="O184" s="35"/>
      <c r="P184" s="28">
        <f>IF(O184&gt;0,VLOOKUP(O184,'Начисление очков'!$G$4:$H$68,2,FALSE),0)</f>
        <v>0</v>
      </c>
      <c r="Q184" s="34"/>
      <c r="R184" s="31">
        <f>VLOOKUP(Q184,'Начисление очков'!$V$4:$W$68,2,FALSE)</f>
        <v>0</v>
      </c>
      <c r="S184" s="35"/>
      <c r="T184" s="28">
        <f>VLOOKUP(S184,'Начисление очков'!$Q$4:$R$68,2,FALSE)</f>
        <v>0</v>
      </c>
      <c r="U184" s="35"/>
      <c r="V184" s="28">
        <f>VLOOKUP(U184,'Начисление очков'!$Q$4:$R$68,2,FALSE)</f>
        <v>0</v>
      </c>
      <c r="W184" s="34"/>
      <c r="X184" s="31">
        <f>VLOOKUP(W184,'Начисление очков'!$V$4:$W$68,2,FALSE)</f>
        <v>0</v>
      </c>
      <c r="Y184" s="35"/>
      <c r="Z184" s="28">
        <f>IF(Y184&gt;0,VLOOKUP(Y184,'Начисление очков'!$G$4:$H$68,2,FALSE),0)</f>
        <v>0</v>
      </c>
      <c r="AA184" s="56"/>
      <c r="AB184" s="57">
        <f>IF(AA184&gt;0,VLOOKUP(AA184,'Начисление очков'!$B$4:$C$68,2,FALSE),0)</f>
        <v>0</v>
      </c>
      <c r="AC184" s="35"/>
      <c r="AD184" s="28">
        <f>IF(AC184&gt;0,VLOOKUP(AC184,'Начисление очков'!$G$4:$H$68,2,FALSE),0)</f>
        <v>0</v>
      </c>
      <c r="AE184" s="34"/>
      <c r="AF184" s="31">
        <f>VLOOKUP(AE184,'Начисление очков'!$V$4:$W$68,2,FALSE)</f>
        <v>0</v>
      </c>
      <c r="AG184" s="6"/>
      <c r="AH184" s="6">
        <f>IF(AG184&gt;0,VLOOKUP(AG184,'Начисление очков'!$B$4:$C$68,2,FALSE),0)</f>
        <v>0</v>
      </c>
      <c r="AI184" s="46"/>
      <c r="AJ184" s="34">
        <f>IF(AI184&gt;0,VLOOKUP(AI184,'Начисление очков'!$B$4:$C$68,2,FALSE),0)</f>
        <v>0</v>
      </c>
      <c r="AK184" s="6"/>
      <c r="AL184" s="28">
        <f>VLOOKUP(AK184,'Начисление очков'!$V$4:$W$68,2,FALSE)</f>
        <v>0</v>
      </c>
      <c r="AM184" s="34"/>
      <c r="AN184" s="31">
        <f>IF(AM184&gt;0,VLOOKUP(AM184,'Начисление очков'!$G$4:$H$68,2,FALSE),0)</f>
        <v>0</v>
      </c>
      <c r="AO184" s="35"/>
      <c r="AP184" s="107">
        <f>VLOOKUP(AO184,'Начисление очков'!$L$4:$M$68,2,FALSE)</f>
        <v>0</v>
      </c>
      <c r="AQ184" s="34"/>
      <c r="AR184" s="31">
        <f>VLOOKUP(AQ184,'Начисление очков'!$G$4:$H$68,2,FALSE)</f>
        <v>0</v>
      </c>
      <c r="AS184" s="35"/>
      <c r="AT184" s="28">
        <f>VLOOKUP(AS184,'Начисление очков'!$L$4:$M$68,2,FALSE)</f>
        <v>0</v>
      </c>
      <c r="AU184" s="56"/>
      <c r="AV184" s="57">
        <f>VLOOKUP(AU184,'Начисление очков'!$Q$4:$R$68,2,FALSE)</f>
        <v>0</v>
      </c>
      <c r="AW184" s="35"/>
      <c r="AX184" s="28">
        <f>VLOOKUP(AW184,'Начисление очков'!$Q$4:$R$68,2,FALSE)</f>
        <v>0</v>
      </c>
      <c r="AY184" s="46">
        <v>52</v>
      </c>
      <c r="AZ184" s="31">
        <f>IF(AY184&gt;0,VLOOKUP(AY184,'Начисление очков'!$Q$4:$R$68,2,FALSE),0)</f>
        <v>1</v>
      </c>
      <c r="BA184" s="6"/>
      <c r="BB184" s="28">
        <f>VLOOKUP(BA184,'Начисление очков'!$L$4:$M$68,2,FALSE)</f>
        <v>0</v>
      </c>
      <c r="BC184" s="46"/>
      <c r="BD184" s="34">
        <f>IF(BC184&gt;0,VLOOKUP(BC184,'Начисление очков'!$B$4:$C$68,2,FALSE),0)</f>
        <v>0</v>
      </c>
      <c r="BE184" s="35"/>
      <c r="BF184" s="28">
        <f>IF(BE184&gt;0,VLOOKUP(BE184,'Начисление очков'!$G$4:$H$68,2,FALSE),0)</f>
        <v>0</v>
      </c>
      <c r="BG184" s="223"/>
      <c r="BH184" s="222">
        <f>IF(BG184&gt;0,VLOOKUP(BG184,'Начисление очков'!$L$4:$M$68,2,FALSE),0)</f>
        <v>0</v>
      </c>
      <c r="BI184" s="87">
        <v>1</v>
      </c>
      <c r="BJ184" s="88">
        <v>1</v>
      </c>
      <c r="BK184" s="88">
        <v>175</v>
      </c>
      <c r="BM184" s="24" t="e">
        <f>IF(#REF!=0,0,1)</f>
        <v>#REF!</v>
      </c>
    </row>
    <row r="185" spans="2:65" ht="15.9" customHeight="1" x14ac:dyDescent="0.3">
      <c r="B185" s="66" t="s">
        <v>161</v>
      </c>
      <c r="C185" s="67">
        <f>C184+1</f>
        <v>175</v>
      </c>
      <c r="D185" s="114">
        <f>IF(BK185=0," ",BK185-C185)</f>
        <v>1</v>
      </c>
      <c r="E185" s="65">
        <f>LARGE((N185,P185,R185,T185,V185,X185,Z185,AB185,AD185,AF185,AH185,AJ185,AL185,AN185,AP185,AR185,AT185,AV185,AX185,AZ185,BB185,BD185,BF185),1)+LARGE((N185,P185,R185,T185,V185,X185,Z185,AB185,AD185,AF185,AH185,AJ185,AL185,AN185,AP185,AR185,AT185,AV185,AX185,AZ185,BB185,BD185,BF185),2)+LARGE((N185,P185,R185,T185,V185,X185,Z185,AB185,AD185,AF185,AH185,AJ185,AL185,AN185,AP185,AR185,AT185,AV185,AX185,AZ185,BB185,BD185,BF185),3)+LARGE((N185,P185,R185,T185,V185,X185,Z185,AB185,AD185,AF185,AH185,AJ185,AL185,AN185,AP185,AR185,AT185,AV185,AX185,AZ185,BB185,BD185,BF185),4)+LARGE((N185,P185,R185,T185,V185,X185,Z185,AB185,AD185,AF185,AH185,AJ185,AL185,AN185,AP185,AR185,AT185,AV185,AX185,AZ185,BB185,BD185,BF185),5)+LARGE((N185,P185,R185,T185,V185,X185,Z185,AB185,AD185,AF185,AH185,AJ185,AL185,AN185,AP185,AR185,AT185,AV185,AX185,AZ185,BB185,BD185,BF185),6)+LARGE((N185,P185,R185,T185,V185,X185,Z185,AB185,AD185,AF185,AH185,AJ185,AL185,AN185,AP185,AR185,AT185,AV185,AX185,AZ185,BB185,BD185,BF185),7)+LARGE((N185,P185,R185,T185,V185,X185,Z185,AB185,AD185,AF185,AH185,AJ185,AL185,AN185,AP185,AR185,AT185,AV185,AX185,AZ185,BB185,BD185,BF185),8)</f>
        <v>1</v>
      </c>
      <c r="F185" s="74">
        <f>E185-BI185</f>
        <v>0</v>
      </c>
      <c r="G185" s="73" t="str">
        <f>IF(SUMIF(M185:BF185,"&lt;0")&lt;&gt;0,SUMIF(M185:BF185,"&lt;0")*(-1)," ")</f>
        <v xml:space="preserve"> </v>
      </c>
      <c r="H185" s="77">
        <f>N185+P185+R185+T185+V185+X185+Z185+AB185+AD185+AF185+AH185+AJ185+AL185+AN185+AP185+AR185+AT185+AV185+AX185+AZ185+BB185+BD185+BF185</f>
        <v>1</v>
      </c>
      <c r="I185" s="74">
        <f>H185-BJ185</f>
        <v>0</v>
      </c>
      <c r="J185" s="78">
        <f>IF(M185=0,0,1)+IF(O185=0,0,1)+IF(Q185=0,0,1)+IF(S185=0,0,1)+IF(U185=0,0,1)+IF(W185=0,0,1)+IF(Y185=0,0,1)+IF(AA185=0,0,1)+IF(AC185=0,0,1)+IF(AE185=0,0,1)+IF(AG185=0,0,1)+IF(AI185=0,0,1)+IF(AK185=0,0,1)+IF(AM185=0,0,1)+IF(AO185=0,0,1)+IF(AQ185=0,0,1)+IF(AU185=0,0,1)+IF(AS185=0,0,1)+IF(AU185=0,0,1)+IF(AW185=0,0,1)+IF(AY185=0,0,1)+IF(BA185=0,0,1)+IF(BC185=0,0,1)+IF(BE185=0,0,1)</f>
        <v>1</v>
      </c>
      <c r="K185" s="80">
        <f>IF(J185=0,"-",IF(J185&gt;8,E185/8,E185/J185))</f>
        <v>1</v>
      </c>
      <c r="L185" s="81">
        <f>IF(OR(H185=0,J185=0),"-",H185/J185)</f>
        <v>1</v>
      </c>
      <c r="M185" s="46"/>
      <c r="N185" s="31">
        <f>IF(M185&gt;0,VLOOKUP(M185,'Начисление очков'!$L$4:$M$68,2,FALSE),0)</f>
        <v>0</v>
      </c>
      <c r="O185" s="35"/>
      <c r="P185" s="28">
        <f>IF(O185&gt;0,VLOOKUP(O185,'Начисление очков'!$G$4:$H$68,2,FALSE),0)</f>
        <v>0</v>
      </c>
      <c r="Q185" s="34"/>
      <c r="R185" s="31">
        <f>VLOOKUP(Q185,'Начисление очков'!$V$4:$W$68,2,FALSE)</f>
        <v>0</v>
      </c>
      <c r="S185" s="35"/>
      <c r="T185" s="28">
        <f>VLOOKUP(S185,'Начисление очков'!$Q$4:$R$68,2,FALSE)</f>
        <v>0</v>
      </c>
      <c r="U185" s="35"/>
      <c r="V185" s="28">
        <f>VLOOKUP(U185,'Начисление очков'!$Q$4:$R$68,2,FALSE)</f>
        <v>0</v>
      </c>
      <c r="W185" s="34"/>
      <c r="X185" s="31">
        <f>VLOOKUP(W185,'Начисление очков'!$V$4:$W$68,2,FALSE)</f>
        <v>0</v>
      </c>
      <c r="Y185" s="35"/>
      <c r="Z185" s="28">
        <f>IF(Y185&gt;0,VLOOKUP(Y185,'Начисление очков'!$G$4:$H$68,2,FALSE),0)</f>
        <v>0</v>
      </c>
      <c r="AA185" s="56"/>
      <c r="AB185" s="57">
        <f>IF(AA185&gt;0,VLOOKUP(AA185,'Начисление очков'!$B$4:$C$68,2,FALSE),0)</f>
        <v>0</v>
      </c>
      <c r="AC185" s="35"/>
      <c r="AD185" s="28">
        <f>IF(AC185&gt;0,VLOOKUP(AC185,'Начисление очков'!$G$4:$H$68,2,FALSE),0)</f>
        <v>0</v>
      </c>
      <c r="AE185" s="34"/>
      <c r="AF185" s="31">
        <f>VLOOKUP(AE185,'Начисление очков'!$V$4:$W$68,2,FALSE)</f>
        <v>0</v>
      </c>
      <c r="AG185" s="6"/>
      <c r="AH185" s="6">
        <f>IF(AG185&gt;0,VLOOKUP(AG185,'Начисление очков'!$B$4:$C$68,2,FALSE),0)</f>
        <v>0</v>
      </c>
      <c r="AI185" s="46"/>
      <c r="AJ185" s="34">
        <f>IF(AI185&gt;0,VLOOKUP(AI185,'Начисление очков'!$B$4:$C$68,2,FALSE),0)</f>
        <v>0</v>
      </c>
      <c r="AK185" s="6"/>
      <c r="AL185" s="28">
        <f>VLOOKUP(AK185,'Начисление очков'!$V$4:$W$68,2,FALSE)</f>
        <v>0</v>
      </c>
      <c r="AM185" s="34"/>
      <c r="AN185" s="31">
        <f>IF(AM185&gt;0,VLOOKUP(AM185,'Начисление очков'!$G$4:$H$68,2,FALSE),0)</f>
        <v>0</v>
      </c>
      <c r="AO185" s="35"/>
      <c r="AP185" s="107">
        <f>VLOOKUP(AO185,'Начисление очков'!$L$4:$M$68,2,FALSE)</f>
        <v>0</v>
      </c>
      <c r="AQ185" s="34"/>
      <c r="AR185" s="31">
        <f>VLOOKUP(AQ185,'Начисление очков'!$G$4:$H$68,2,FALSE)</f>
        <v>0</v>
      </c>
      <c r="AS185" s="35">
        <v>64</v>
      </c>
      <c r="AT185" s="28">
        <f>VLOOKUP(AS185,'Начисление очков'!$L$4:$M$68,2,FALSE)</f>
        <v>1</v>
      </c>
      <c r="AU185" s="56"/>
      <c r="AV185" s="57">
        <f>VLOOKUP(AU185,'Начисление очков'!$Q$4:$R$68,2,FALSE)</f>
        <v>0</v>
      </c>
      <c r="AW185" s="35"/>
      <c r="AX185" s="28">
        <f>VLOOKUP(AW185,'Начисление очков'!$Q$4:$R$68,2,FALSE)</f>
        <v>0</v>
      </c>
      <c r="AY185" s="46"/>
      <c r="AZ185" s="31">
        <f>IF(AY185&gt;0,VLOOKUP(AY185,'Начисление очков'!$Q$4:$R$68,2,FALSE),0)</f>
        <v>0</v>
      </c>
      <c r="BA185" s="6"/>
      <c r="BB185" s="28">
        <f>VLOOKUP(BA185,'Начисление очков'!$L$4:$M$68,2,FALSE)</f>
        <v>0</v>
      </c>
      <c r="BC185" s="46"/>
      <c r="BD185" s="34">
        <f>IF(BC185&gt;0,VLOOKUP(BC185,'Начисление очков'!$B$4:$C$68,2,FALSE),0)</f>
        <v>0</v>
      </c>
      <c r="BE185" s="35"/>
      <c r="BF185" s="28">
        <f>IF(BE185&gt;0,VLOOKUP(BE185,'Начисление очков'!$G$4:$H$68,2,FALSE),0)</f>
        <v>0</v>
      </c>
      <c r="BG185" s="223"/>
      <c r="BH185" s="222">
        <f>IF(BG185&gt;0,VLOOKUP(BG185,'Начисление очков'!$L$4:$M$68,2,FALSE),0)</f>
        <v>0</v>
      </c>
      <c r="BI185" s="87">
        <v>1</v>
      </c>
      <c r="BJ185" s="88">
        <v>1</v>
      </c>
      <c r="BK185" s="88">
        <v>176</v>
      </c>
      <c r="BM185" s="24" t="e">
        <f>IF(#REF!=0,0,1)</f>
        <v>#REF!</v>
      </c>
    </row>
    <row r="186" spans="2:65" ht="15.9" customHeight="1" x14ac:dyDescent="0.3">
      <c r="B186" s="66" t="s">
        <v>171</v>
      </c>
      <c r="C186" s="67">
        <f>C185+1</f>
        <v>176</v>
      </c>
      <c r="D186" s="114">
        <f>IF(BK186=0," ",BK186-C186)</f>
        <v>1</v>
      </c>
      <c r="E186" s="65">
        <f>LARGE((N186,P186,R186,T186,V186,X186,Z186,AB186,AD186,AF186,AH186,AJ186,AL186,AN186,AP186,AR186,AT186,AV186,AX186,AZ186,BB186,BD186,BF186),1)+LARGE((N186,P186,R186,T186,V186,X186,Z186,AB186,AD186,AF186,AH186,AJ186,AL186,AN186,AP186,AR186,AT186,AV186,AX186,AZ186,BB186,BD186,BF186),2)+LARGE((N186,P186,R186,T186,V186,X186,Z186,AB186,AD186,AF186,AH186,AJ186,AL186,AN186,AP186,AR186,AT186,AV186,AX186,AZ186,BB186,BD186,BF186),3)+LARGE((N186,P186,R186,T186,V186,X186,Z186,AB186,AD186,AF186,AH186,AJ186,AL186,AN186,AP186,AR186,AT186,AV186,AX186,AZ186,BB186,BD186,BF186),4)+LARGE((N186,P186,R186,T186,V186,X186,Z186,AB186,AD186,AF186,AH186,AJ186,AL186,AN186,AP186,AR186,AT186,AV186,AX186,AZ186,BB186,BD186,BF186),5)+LARGE((N186,P186,R186,T186,V186,X186,Z186,AB186,AD186,AF186,AH186,AJ186,AL186,AN186,AP186,AR186,AT186,AV186,AX186,AZ186,BB186,BD186,BF186),6)+LARGE((N186,P186,R186,T186,V186,X186,Z186,AB186,AD186,AF186,AH186,AJ186,AL186,AN186,AP186,AR186,AT186,AV186,AX186,AZ186,BB186,BD186,BF186),7)+LARGE((N186,P186,R186,T186,V186,X186,Z186,AB186,AD186,AF186,AH186,AJ186,AL186,AN186,AP186,AR186,AT186,AV186,AX186,AZ186,BB186,BD186,BF186),8)</f>
        <v>1</v>
      </c>
      <c r="F186" s="74">
        <f>E186-BI186</f>
        <v>0</v>
      </c>
      <c r="G186" s="73" t="str">
        <f>IF(SUMIF(M186:BF186,"&lt;0")&lt;&gt;0,SUMIF(M186:BF186,"&lt;0")*(-1)," ")</f>
        <v xml:space="preserve"> </v>
      </c>
      <c r="H186" s="77">
        <f>N186+P186+R186+T186+V186+X186+Z186+AB186+AD186+AF186+AH186+AJ186+AL186+AN186+AP186+AR186+AT186+AV186+AX186+AZ186+BB186+BD186+BF186</f>
        <v>1</v>
      </c>
      <c r="I186" s="74">
        <f>H186-BJ186</f>
        <v>0</v>
      </c>
      <c r="J186" s="78">
        <f>IF(M186=0,0,1)+IF(O186=0,0,1)+IF(Q186=0,0,1)+IF(S186=0,0,1)+IF(U186=0,0,1)+IF(W186=0,0,1)+IF(Y186=0,0,1)+IF(AA186=0,0,1)+IF(AC186=0,0,1)+IF(AE186=0,0,1)+IF(AG186=0,0,1)+IF(AI186=0,0,1)+IF(AK186=0,0,1)+IF(AM186=0,0,1)+IF(AO186=0,0,1)+IF(AQ186=0,0,1)+IF(AU186=0,0,1)+IF(AS186=0,0,1)+IF(AU186=0,0,1)+IF(AW186=0,0,1)+IF(AY186=0,0,1)+IF(BA186=0,0,1)+IF(BC186=0,0,1)+IF(BE186=0,0,1)</f>
        <v>1</v>
      </c>
      <c r="K186" s="80">
        <f>IF(J186=0,"-",IF(J186&gt;8,E186/8,E186/J186))</f>
        <v>1</v>
      </c>
      <c r="L186" s="81">
        <f>IF(OR(H186=0,J186=0),"-",H186/J186)</f>
        <v>1</v>
      </c>
      <c r="M186" s="46"/>
      <c r="N186" s="31">
        <f>IF(M186&gt;0,VLOOKUP(M186,'Начисление очков'!$L$4:$M$68,2,FALSE),0)</f>
        <v>0</v>
      </c>
      <c r="O186" s="35"/>
      <c r="P186" s="28">
        <f>IF(O186&gt;0,VLOOKUP(O186,'Начисление очков'!$G$4:$H$68,2,FALSE),0)</f>
        <v>0</v>
      </c>
      <c r="Q186" s="34"/>
      <c r="R186" s="31">
        <f>VLOOKUP(Q186,'Начисление очков'!$V$4:$W$68,2,FALSE)</f>
        <v>0</v>
      </c>
      <c r="S186" s="35"/>
      <c r="T186" s="28">
        <f>VLOOKUP(S186,'Начисление очков'!$Q$4:$R$68,2,FALSE)</f>
        <v>0</v>
      </c>
      <c r="U186" s="35"/>
      <c r="V186" s="28">
        <f>VLOOKUP(U186,'Начисление очков'!$Q$4:$R$68,2,FALSE)</f>
        <v>0</v>
      </c>
      <c r="W186" s="34"/>
      <c r="X186" s="31">
        <f>VLOOKUP(W186,'Начисление очков'!$V$4:$W$68,2,FALSE)</f>
        <v>0</v>
      </c>
      <c r="Y186" s="35"/>
      <c r="Z186" s="28">
        <f>IF(Y186&gt;0,VLOOKUP(Y186,'Начисление очков'!$G$4:$H$68,2,FALSE),0)</f>
        <v>0</v>
      </c>
      <c r="AA186" s="56"/>
      <c r="AB186" s="57">
        <f>IF(AA186&gt;0,VLOOKUP(AA186,'Начисление очков'!$B$4:$C$68,2,FALSE),0)</f>
        <v>0</v>
      </c>
      <c r="AC186" s="35"/>
      <c r="AD186" s="28">
        <f>IF(AC186&gt;0,VLOOKUP(AC186,'Начисление очков'!$G$4:$H$68,2,FALSE),0)</f>
        <v>0</v>
      </c>
      <c r="AE186" s="34"/>
      <c r="AF186" s="31">
        <f>VLOOKUP(AE186,'Начисление очков'!$V$4:$W$68,2,FALSE)</f>
        <v>0</v>
      </c>
      <c r="AG186" s="6"/>
      <c r="AH186" s="6">
        <f>IF(AG186&gt;0,VLOOKUP(AG186,'Начисление очков'!$B$4:$C$68,2,FALSE),0)</f>
        <v>0</v>
      </c>
      <c r="AI186" s="46"/>
      <c r="AJ186" s="34">
        <f>IF(AI186&gt;0,VLOOKUP(AI186,'Начисление очков'!$B$4:$C$68,2,FALSE),0)</f>
        <v>0</v>
      </c>
      <c r="AK186" s="6"/>
      <c r="AL186" s="28">
        <f>VLOOKUP(AK186,'Начисление очков'!$V$4:$W$68,2,FALSE)</f>
        <v>0</v>
      </c>
      <c r="AM186" s="34"/>
      <c r="AN186" s="31">
        <f>IF(AM186&gt;0,VLOOKUP(AM186,'Начисление очков'!$G$4:$H$68,2,FALSE),0)</f>
        <v>0</v>
      </c>
      <c r="AO186" s="35"/>
      <c r="AP186" s="107">
        <f>VLOOKUP(AO186,'Начисление очков'!$L$4:$M$68,2,FALSE)</f>
        <v>0</v>
      </c>
      <c r="AQ186" s="34">
        <v>64</v>
      </c>
      <c r="AR186" s="31">
        <f>VLOOKUP(AQ186,'Начисление очков'!$G$4:$H$68,2,FALSE)</f>
        <v>1</v>
      </c>
      <c r="AS186" s="35"/>
      <c r="AT186" s="28">
        <f>VLOOKUP(AS186,'Начисление очков'!$L$4:$M$68,2,FALSE)</f>
        <v>0</v>
      </c>
      <c r="AU186" s="56"/>
      <c r="AV186" s="57">
        <f>VLOOKUP(AU186,'Начисление очков'!$Q$4:$R$68,2,FALSE)</f>
        <v>0</v>
      </c>
      <c r="AW186" s="35"/>
      <c r="AX186" s="28">
        <f>VLOOKUP(AW186,'Начисление очков'!$Q$4:$R$68,2,FALSE)</f>
        <v>0</v>
      </c>
      <c r="AY186" s="46"/>
      <c r="AZ186" s="31">
        <f>IF(AY186&gt;0,VLOOKUP(AY186,'Начисление очков'!$Q$4:$R$68,2,FALSE),0)</f>
        <v>0</v>
      </c>
      <c r="BA186" s="6"/>
      <c r="BB186" s="28">
        <f>VLOOKUP(BA186,'Начисление очков'!$L$4:$M$68,2,FALSE)</f>
        <v>0</v>
      </c>
      <c r="BC186" s="46"/>
      <c r="BD186" s="34">
        <f>IF(BC186&gt;0,VLOOKUP(BC186,'Начисление очков'!$B$4:$C$68,2,FALSE),0)</f>
        <v>0</v>
      </c>
      <c r="BE186" s="35"/>
      <c r="BF186" s="28">
        <f>IF(BE186&gt;0,VLOOKUP(BE186,'Начисление очков'!$G$4:$H$68,2,FALSE),0)</f>
        <v>0</v>
      </c>
      <c r="BG186" s="223"/>
      <c r="BH186" s="222">
        <f>IF(BG186&gt;0,VLOOKUP(BG186,'Начисление очков'!$L$4:$M$68,2,FALSE),0)</f>
        <v>0</v>
      </c>
      <c r="BI186" s="87">
        <v>1</v>
      </c>
      <c r="BJ186" s="88">
        <v>1</v>
      </c>
      <c r="BK186" s="88">
        <v>177</v>
      </c>
      <c r="BM186" s="24" t="e">
        <f>IF(#REF!=0,0,1)</f>
        <v>#REF!</v>
      </c>
    </row>
    <row r="187" spans="2:65" ht="15.9" customHeight="1" x14ac:dyDescent="0.3">
      <c r="B187" s="66" t="s">
        <v>195</v>
      </c>
      <c r="C187" s="67">
        <f>C186+1</f>
        <v>177</v>
      </c>
      <c r="D187" s="114">
        <f>IF(BK187=0," ",BK187-C187)</f>
        <v>1</v>
      </c>
      <c r="E187" s="65">
        <f>LARGE((N187,P187,R187,T187,V187,X187,Z187,AB187,AD187,AF187,AH187,AJ187,AL187,AN187,AP187,AR187,AT187,AV187,AX187,AZ187,BB187,BD187,BF187),1)+LARGE((N187,P187,R187,T187,V187,X187,Z187,AB187,AD187,AF187,AH187,AJ187,AL187,AN187,AP187,AR187,AT187,AV187,AX187,AZ187,BB187,BD187,BF187),2)+LARGE((N187,P187,R187,T187,V187,X187,Z187,AB187,AD187,AF187,AH187,AJ187,AL187,AN187,AP187,AR187,AT187,AV187,AX187,AZ187,BB187,BD187,BF187),3)+LARGE((N187,P187,R187,T187,V187,X187,Z187,AB187,AD187,AF187,AH187,AJ187,AL187,AN187,AP187,AR187,AT187,AV187,AX187,AZ187,BB187,BD187,BF187),4)+LARGE((N187,P187,R187,T187,V187,X187,Z187,AB187,AD187,AF187,AH187,AJ187,AL187,AN187,AP187,AR187,AT187,AV187,AX187,AZ187,BB187,BD187,BF187),5)+LARGE((N187,P187,R187,T187,V187,X187,Z187,AB187,AD187,AF187,AH187,AJ187,AL187,AN187,AP187,AR187,AT187,AV187,AX187,AZ187,BB187,BD187,BF187),6)+LARGE((N187,P187,R187,T187,V187,X187,Z187,AB187,AD187,AF187,AH187,AJ187,AL187,AN187,AP187,AR187,AT187,AV187,AX187,AZ187,BB187,BD187,BF187),7)+LARGE((N187,P187,R187,T187,V187,X187,Z187,AB187,AD187,AF187,AH187,AJ187,AL187,AN187,AP187,AR187,AT187,AV187,AX187,AZ187,BB187,BD187,BF187),8)</f>
        <v>1</v>
      </c>
      <c r="F187" s="74">
        <f>E187-BI187</f>
        <v>0</v>
      </c>
      <c r="G187" s="73" t="str">
        <f>IF(SUMIF(M187:BF187,"&lt;0")&lt;&gt;0,SUMIF(M187:BF187,"&lt;0")*(-1)," ")</f>
        <v xml:space="preserve"> </v>
      </c>
      <c r="H187" s="77">
        <f>N187+P187+R187+T187+V187+X187+Z187+AB187+AD187+AF187+AH187+AJ187+AL187+AN187+AP187+AR187+AT187+AV187+AX187+AZ187+BB187+BD187+BF187</f>
        <v>1</v>
      </c>
      <c r="I187" s="74">
        <f>H187-BJ187</f>
        <v>0</v>
      </c>
      <c r="J187" s="78">
        <f>IF(M187=0,0,1)+IF(O187=0,0,1)+IF(Q187=0,0,1)+IF(S187=0,0,1)+IF(U187=0,0,1)+IF(W187=0,0,1)+IF(Y187=0,0,1)+IF(AA187=0,0,1)+IF(AC187=0,0,1)+IF(AE187=0,0,1)+IF(AG187=0,0,1)+IF(AI187=0,0,1)+IF(AK187=0,0,1)+IF(AM187=0,0,1)+IF(AO187=0,0,1)+IF(AQ187=0,0,1)+IF(AU187=0,0,1)+IF(AS187=0,0,1)+IF(AU187=0,0,1)+IF(AW187=0,0,1)+IF(AY187=0,0,1)+IF(BA187=0,0,1)+IF(BC187=0,0,1)+IF(BE187=0,0,1)</f>
        <v>1</v>
      </c>
      <c r="K187" s="80">
        <f>IF(J187=0,"-",IF(J187&gt;8,E187/8,E187/J187))</f>
        <v>1</v>
      </c>
      <c r="L187" s="81">
        <f>IF(OR(H187=0,J187=0),"-",H187/J187)</f>
        <v>1</v>
      </c>
      <c r="M187" s="46"/>
      <c r="N187" s="31">
        <f>IF(M187&gt;0,VLOOKUP(M187,'Начисление очков'!$L$4:$M$68,2,FALSE),0)</f>
        <v>0</v>
      </c>
      <c r="O187" s="35"/>
      <c r="P187" s="28">
        <f>IF(O187&gt;0,VLOOKUP(O187,'Начисление очков'!$G$4:$H$68,2,FALSE),0)</f>
        <v>0</v>
      </c>
      <c r="Q187" s="34"/>
      <c r="R187" s="31">
        <f>VLOOKUP(Q187,'Начисление очков'!$V$4:$W$68,2,FALSE)</f>
        <v>0</v>
      </c>
      <c r="S187" s="35"/>
      <c r="T187" s="28">
        <f>VLOOKUP(S187,'Начисление очков'!$Q$4:$R$68,2,FALSE)</f>
        <v>0</v>
      </c>
      <c r="U187" s="35"/>
      <c r="V187" s="28">
        <f>VLOOKUP(U187,'Начисление очков'!$Q$4:$R$68,2,FALSE)</f>
        <v>0</v>
      </c>
      <c r="W187" s="34"/>
      <c r="X187" s="31">
        <f>VLOOKUP(W187,'Начисление очков'!$V$4:$W$68,2,FALSE)</f>
        <v>0</v>
      </c>
      <c r="Y187" s="35"/>
      <c r="Z187" s="28">
        <f>IF(Y187&gt;0,VLOOKUP(Y187,'Начисление очков'!$G$4:$H$68,2,FALSE),0)</f>
        <v>0</v>
      </c>
      <c r="AA187" s="56"/>
      <c r="AB187" s="57">
        <f>IF(AA187&gt;0,VLOOKUP(AA187,'Начисление очков'!$B$4:$C$68,2,FALSE),0)</f>
        <v>0</v>
      </c>
      <c r="AC187" s="35"/>
      <c r="AD187" s="28">
        <f>IF(AC187&gt;0,VLOOKUP(AC187,'Начисление очков'!$G$4:$H$68,2,FALSE),0)</f>
        <v>0</v>
      </c>
      <c r="AE187" s="34">
        <v>36</v>
      </c>
      <c r="AF187" s="31">
        <f>VLOOKUP(AE187,'Начисление очков'!$V$4:$W$68,2,FALSE)</f>
        <v>1</v>
      </c>
      <c r="AG187" s="6"/>
      <c r="AH187" s="6">
        <f>IF(AG187&gt;0,VLOOKUP(AG187,'Начисление очков'!$B$4:$C$68,2,FALSE),0)</f>
        <v>0</v>
      </c>
      <c r="AI187" s="46"/>
      <c r="AJ187" s="34">
        <f>IF(AI187&gt;0,VLOOKUP(AI187,'Начисление очков'!$B$4:$C$68,2,FALSE),0)</f>
        <v>0</v>
      </c>
      <c r="AK187" s="6"/>
      <c r="AL187" s="28">
        <f>VLOOKUP(AK187,'Начисление очков'!$V$4:$W$68,2,FALSE)</f>
        <v>0</v>
      </c>
      <c r="AM187" s="34"/>
      <c r="AN187" s="31">
        <f>IF(AM187&gt;0,VLOOKUP(AM187,'Начисление очков'!$G$4:$H$68,2,FALSE),0)</f>
        <v>0</v>
      </c>
      <c r="AO187" s="35"/>
      <c r="AP187" s="107">
        <f>VLOOKUP(AO187,'Начисление очков'!$L$4:$M$68,2,FALSE)</f>
        <v>0</v>
      </c>
      <c r="AQ187" s="34"/>
      <c r="AR187" s="31">
        <f>VLOOKUP(AQ187,'Начисление очков'!$G$4:$H$68,2,FALSE)</f>
        <v>0</v>
      </c>
      <c r="AS187" s="35"/>
      <c r="AT187" s="28">
        <f>VLOOKUP(AS187,'Начисление очков'!$L$4:$M$68,2,FALSE)</f>
        <v>0</v>
      </c>
      <c r="AU187" s="56"/>
      <c r="AV187" s="57">
        <f>VLOOKUP(AU187,'Начисление очков'!$Q$4:$R$68,2,FALSE)</f>
        <v>0</v>
      </c>
      <c r="AW187" s="35"/>
      <c r="AX187" s="28">
        <f>VLOOKUP(AW187,'Начисление очков'!$Q$4:$R$68,2,FALSE)</f>
        <v>0</v>
      </c>
      <c r="AY187" s="46"/>
      <c r="AZ187" s="31">
        <f>IF(AY187&gt;0,VLOOKUP(AY187,'Начисление очков'!$Q$4:$R$68,2,FALSE),0)</f>
        <v>0</v>
      </c>
      <c r="BA187" s="6"/>
      <c r="BB187" s="28">
        <f>VLOOKUP(BA187,'Начисление очков'!$L$4:$M$68,2,FALSE)</f>
        <v>0</v>
      </c>
      <c r="BC187" s="46"/>
      <c r="BD187" s="34">
        <f>IF(BC187&gt;0,VLOOKUP(BC187,'Начисление очков'!$B$4:$C$68,2,FALSE),0)</f>
        <v>0</v>
      </c>
      <c r="BE187" s="35"/>
      <c r="BF187" s="28">
        <f>IF(BE187&gt;0,VLOOKUP(BE187,'Начисление очков'!$G$4:$H$68,2,FALSE),0)</f>
        <v>0</v>
      </c>
      <c r="BG187" s="223"/>
      <c r="BH187" s="222">
        <f>IF(BG187&gt;0,VLOOKUP(BG187,'Начисление очков'!$L$4:$M$68,2,FALSE),0)</f>
        <v>0</v>
      </c>
      <c r="BI187" s="87">
        <v>1</v>
      </c>
      <c r="BJ187" s="88">
        <v>1</v>
      </c>
      <c r="BK187" s="88">
        <v>178</v>
      </c>
      <c r="BM187" s="24" t="e">
        <f>IF(#REF!=0,0,1)</f>
        <v>#REF!</v>
      </c>
    </row>
    <row r="188" spans="2:65" ht="15.9" customHeight="1" x14ac:dyDescent="0.3">
      <c r="B188" s="66" t="s">
        <v>199</v>
      </c>
      <c r="C188" s="67">
        <f>C187+1</f>
        <v>178</v>
      </c>
      <c r="D188" s="114">
        <f>IF(BK188=0," ",BK188-C188)</f>
        <v>1</v>
      </c>
      <c r="E188" s="65">
        <f>LARGE((N188,P188,R188,T188,V188,X188,Z188,AB188,AD188,AF188,AH188,AJ188,AL188,AN188,AP188,AR188,AT188,AV188,AX188,AZ188,BB188,BD188,BF188),1)+LARGE((N188,P188,R188,T188,V188,X188,Z188,AB188,AD188,AF188,AH188,AJ188,AL188,AN188,AP188,AR188,AT188,AV188,AX188,AZ188,BB188,BD188,BF188),2)+LARGE((N188,P188,R188,T188,V188,X188,Z188,AB188,AD188,AF188,AH188,AJ188,AL188,AN188,AP188,AR188,AT188,AV188,AX188,AZ188,BB188,BD188,BF188),3)+LARGE((N188,P188,R188,T188,V188,X188,Z188,AB188,AD188,AF188,AH188,AJ188,AL188,AN188,AP188,AR188,AT188,AV188,AX188,AZ188,BB188,BD188,BF188),4)+LARGE((N188,P188,R188,T188,V188,X188,Z188,AB188,AD188,AF188,AH188,AJ188,AL188,AN188,AP188,AR188,AT188,AV188,AX188,AZ188,BB188,BD188,BF188),5)+LARGE((N188,P188,R188,T188,V188,X188,Z188,AB188,AD188,AF188,AH188,AJ188,AL188,AN188,AP188,AR188,AT188,AV188,AX188,AZ188,BB188,BD188,BF188),6)+LARGE((N188,P188,R188,T188,V188,X188,Z188,AB188,AD188,AF188,AH188,AJ188,AL188,AN188,AP188,AR188,AT188,AV188,AX188,AZ188,BB188,BD188,BF188),7)+LARGE((N188,P188,R188,T188,V188,X188,Z188,AB188,AD188,AF188,AH188,AJ188,AL188,AN188,AP188,AR188,AT188,AV188,AX188,AZ188,BB188,BD188,BF188),8)</f>
        <v>1</v>
      </c>
      <c r="F188" s="74">
        <f>E188-BI188</f>
        <v>0</v>
      </c>
      <c r="G188" s="73" t="str">
        <f>IF(SUMIF(M188:BF188,"&lt;0")&lt;&gt;0,SUMIF(M188:BF188,"&lt;0")*(-1)," ")</f>
        <v xml:space="preserve"> </v>
      </c>
      <c r="H188" s="77">
        <f>N188+P188+R188+T188+V188+X188+Z188+AB188+AD188+AF188+AH188+AJ188+AL188+AN188+AP188+AR188+AT188+AV188+AX188+AZ188+BB188+BD188+BF188</f>
        <v>1</v>
      </c>
      <c r="I188" s="74">
        <f>H188-BJ188</f>
        <v>0</v>
      </c>
      <c r="J188" s="78">
        <f>IF(M188=0,0,1)+IF(O188=0,0,1)+IF(Q188=0,0,1)+IF(S188=0,0,1)+IF(U188=0,0,1)+IF(W188=0,0,1)+IF(Y188=0,0,1)+IF(AA188=0,0,1)+IF(AC188=0,0,1)+IF(AE188=0,0,1)+IF(AG188=0,0,1)+IF(AI188=0,0,1)+IF(AK188=0,0,1)+IF(AM188=0,0,1)+IF(AO188=0,0,1)+IF(AQ188=0,0,1)+IF(AU188=0,0,1)+IF(AS188=0,0,1)+IF(AU188=0,0,1)+IF(AW188=0,0,1)+IF(AY188=0,0,1)+IF(BA188=0,0,1)+IF(BC188=0,0,1)+IF(BE188=0,0,1)</f>
        <v>1</v>
      </c>
      <c r="K188" s="80">
        <f>IF(J188=0,"-",IF(J188&gt;8,E188/8,E188/J188))</f>
        <v>1</v>
      </c>
      <c r="L188" s="81">
        <f>IF(OR(H188=0,J188=0),"-",H188/J188)</f>
        <v>1</v>
      </c>
      <c r="M188" s="46"/>
      <c r="N188" s="31">
        <f>IF(M188&gt;0,VLOOKUP(M188,'Начисление очков'!$L$4:$M$68,2,FALSE),0)</f>
        <v>0</v>
      </c>
      <c r="O188" s="35"/>
      <c r="P188" s="28">
        <f>IF(O188&gt;0,VLOOKUP(O188,'Начисление очков'!$G$4:$H$68,2,FALSE),0)</f>
        <v>0</v>
      </c>
      <c r="Q188" s="34"/>
      <c r="R188" s="31">
        <f>VLOOKUP(Q188,'Начисление очков'!$V$4:$W$68,2,FALSE)</f>
        <v>0</v>
      </c>
      <c r="S188" s="35"/>
      <c r="T188" s="28">
        <f>VLOOKUP(S188,'Начисление очков'!$Q$4:$R$68,2,FALSE)</f>
        <v>0</v>
      </c>
      <c r="U188" s="35"/>
      <c r="V188" s="28">
        <f>VLOOKUP(U188,'Начисление очков'!$Q$4:$R$68,2,FALSE)</f>
        <v>0</v>
      </c>
      <c r="W188" s="34"/>
      <c r="X188" s="31">
        <f>VLOOKUP(W188,'Начисление очков'!$V$4:$W$68,2,FALSE)</f>
        <v>0</v>
      </c>
      <c r="Y188" s="35"/>
      <c r="Z188" s="28">
        <f>IF(Y188&gt;0,VLOOKUP(Y188,'Начисление очков'!$G$4:$H$68,2,FALSE),0)</f>
        <v>0</v>
      </c>
      <c r="AA188" s="56"/>
      <c r="AB188" s="57">
        <f>IF(AA188&gt;0,VLOOKUP(AA188,'Начисление очков'!$B$4:$C$68,2,FALSE),0)</f>
        <v>0</v>
      </c>
      <c r="AC188" s="35">
        <v>64</v>
      </c>
      <c r="AD188" s="28">
        <f>IF(AC188&gt;0,VLOOKUP(AC188,'Начисление очков'!$G$4:$H$68,2,FALSE),0)</f>
        <v>1</v>
      </c>
      <c r="AE188" s="34"/>
      <c r="AF188" s="31">
        <f>VLOOKUP(AE188,'Начисление очков'!$V$4:$W$68,2,FALSE)</f>
        <v>0</v>
      </c>
      <c r="AG188" s="6"/>
      <c r="AH188" s="6">
        <f>IF(AG188&gt;0,VLOOKUP(AG188,'Начисление очков'!$B$4:$C$68,2,FALSE),0)</f>
        <v>0</v>
      </c>
      <c r="AI188" s="46"/>
      <c r="AJ188" s="34">
        <f>IF(AI188&gt;0,VLOOKUP(AI188,'Начисление очков'!$B$4:$C$68,2,FALSE),0)</f>
        <v>0</v>
      </c>
      <c r="AK188" s="6"/>
      <c r="AL188" s="28">
        <f>VLOOKUP(AK188,'Начисление очков'!$V$4:$W$68,2,FALSE)</f>
        <v>0</v>
      </c>
      <c r="AM188" s="34"/>
      <c r="AN188" s="31">
        <f>IF(AM188&gt;0,VLOOKUP(AM188,'Начисление очков'!$G$4:$H$68,2,FALSE),0)</f>
        <v>0</v>
      </c>
      <c r="AO188" s="35"/>
      <c r="AP188" s="107">
        <f>VLOOKUP(AO188,'Начисление очков'!$L$4:$M$68,2,FALSE)</f>
        <v>0</v>
      </c>
      <c r="AQ188" s="34"/>
      <c r="AR188" s="31">
        <f>VLOOKUP(AQ188,'Начисление очков'!$G$4:$H$68,2,FALSE)</f>
        <v>0</v>
      </c>
      <c r="AS188" s="35"/>
      <c r="AT188" s="28">
        <f>VLOOKUP(AS188,'Начисление очков'!$L$4:$M$68,2,FALSE)</f>
        <v>0</v>
      </c>
      <c r="AU188" s="56"/>
      <c r="AV188" s="57">
        <f>VLOOKUP(AU188,'Начисление очков'!$Q$4:$R$68,2,FALSE)</f>
        <v>0</v>
      </c>
      <c r="AW188" s="35"/>
      <c r="AX188" s="28">
        <f>VLOOKUP(AW188,'Начисление очков'!$Q$4:$R$68,2,FALSE)</f>
        <v>0</v>
      </c>
      <c r="AY188" s="46"/>
      <c r="AZ188" s="31">
        <f>IF(AY188&gt;0,VLOOKUP(AY188,'Начисление очков'!$Q$4:$R$68,2,FALSE),0)</f>
        <v>0</v>
      </c>
      <c r="BA188" s="6"/>
      <c r="BB188" s="28">
        <f>VLOOKUP(BA188,'Начисление очков'!$L$4:$M$68,2,FALSE)</f>
        <v>0</v>
      </c>
      <c r="BC188" s="46"/>
      <c r="BD188" s="34">
        <f>IF(BC188&gt;0,VLOOKUP(BC188,'Начисление очков'!$B$4:$C$68,2,FALSE),0)</f>
        <v>0</v>
      </c>
      <c r="BE188" s="35"/>
      <c r="BF188" s="28">
        <f>IF(BE188&gt;0,VLOOKUP(BE188,'Начисление очков'!$G$4:$H$68,2,FALSE),0)</f>
        <v>0</v>
      </c>
      <c r="BG188" s="223"/>
      <c r="BH188" s="222">
        <f>IF(BG188&gt;0,VLOOKUP(BG188,'Начисление очков'!$L$4:$M$68,2,FALSE),0)</f>
        <v>0</v>
      </c>
      <c r="BI188" s="87">
        <v>1</v>
      </c>
      <c r="BJ188" s="88">
        <v>1</v>
      </c>
      <c r="BK188" s="88">
        <v>179</v>
      </c>
      <c r="BM188" s="24" t="e">
        <f>IF(#REF!=0,0,1)</f>
        <v>#REF!</v>
      </c>
    </row>
    <row r="189" spans="2:65" ht="15.9" customHeight="1" x14ac:dyDescent="0.3">
      <c r="B189" s="66" t="s">
        <v>213</v>
      </c>
      <c r="C189" s="67">
        <f>C188+1</f>
        <v>179</v>
      </c>
      <c r="D189" s="114">
        <f>IF(BK189=0," ",BK189-C189)</f>
        <v>1</v>
      </c>
      <c r="E189" s="65">
        <f>LARGE((N189,P189,R189,T189,V189,X189,Z189,AB189,AD189,AF189,AH189,AJ189,AL189,AN189,AP189,AR189,AT189,AV189,AX189,AZ189,BB189,BD189,BF189),1)+LARGE((N189,P189,R189,T189,V189,X189,Z189,AB189,AD189,AF189,AH189,AJ189,AL189,AN189,AP189,AR189,AT189,AV189,AX189,AZ189,BB189,BD189,BF189),2)+LARGE((N189,P189,R189,T189,V189,X189,Z189,AB189,AD189,AF189,AH189,AJ189,AL189,AN189,AP189,AR189,AT189,AV189,AX189,AZ189,BB189,BD189,BF189),3)+LARGE((N189,P189,R189,T189,V189,X189,Z189,AB189,AD189,AF189,AH189,AJ189,AL189,AN189,AP189,AR189,AT189,AV189,AX189,AZ189,BB189,BD189,BF189),4)+LARGE((N189,P189,R189,T189,V189,X189,Z189,AB189,AD189,AF189,AH189,AJ189,AL189,AN189,AP189,AR189,AT189,AV189,AX189,AZ189,BB189,BD189,BF189),5)+LARGE((N189,P189,R189,T189,V189,X189,Z189,AB189,AD189,AF189,AH189,AJ189,AL189,AN189,AP189,AR189,AT189,AV189,AX189,AZ189,BB189,BD189,BF189),6)+LARGE((N189,P189,R189,T189,V189,X189,Z189,AB189,AD189,AF189,AH189,AJ189,AL189,AN189,AP189,AR189,AT189,AV189,AX189,AZ189,BB189,BD189,BF189),7)+LARGE((N189,P189,R189,T189,V189,X189,Z189,AB189,AD189,AF189,AH189,AJ189,AL189,AN189,AP189,AR189,AT189,AV189,AX189,AZ189,BB189,BD189,BF189),8)</f>
        <v>1</v>
      </c>
      <c r="F189" s="74">
        <f>E189-BI189</f>
        <v>0</v>
      </c>
      <c r="G189" s="73" t="str">
        <f>IF(SUMIF(M189:BF189,"&lt;0")&lt;&gt;0,SUMIF(M189:BF189,"&lt;0")*(-1)," ")</f>
        <v xml:space="preserve"> </v>
      </c>
      <c r="H189" s="77">
        <f>N189+P189+R189+T189+V189+X189+Z189+AB189+AD189+AF189+AH189+AJ189+AL189+AN189+AP189+AR189+AT189+AV189+AX189+AZ189+BB189+BD189+BF189</f>
        <v>1</v>
      </c>
      <c r="I189" s="74">
        <f>H189-BJ189</f>
        <v>0</v>
      </c>
      <c r="J189" s="78">
        <f>IF(M189=0,0,1)+IF(O189=0,0,1)+IF(Q189=0,0,1)+IF(S189=0,0,1)+IF(U189=0,0,1)+IF(W189=0,0,1)+IF(Y189=0,0,1)+IF(AA189=0,0,1)+IF(AC189=0,0,1)+IF(AE189=0,0,1)+IF(AG189=0,0,1)+IF(AI189=0,0,1)+IF(AK189=0,0,1)+IF(AM189=0,0,1)+IF(AO189=0,0,1)+IF(AQ189=0,0,1)+IF(AU189=0,0,1)+IF(AS189=0,0,1)+IF(AU189=0,0,1)+IF(AW189=0,0,1)+IF(AY189=0,0,1)+IF(BA189=0,0,1)+IF(BC189=0,0,1)+IF(BE189=0,0,1)</f>
        <v>1</v>
      </c>
      <c r="K189" s="80">
        <f>IF(J189=0,"-",IF(J189&gt;8,E189/8,E189/J189))</f>
        <v>1</v>
      </c>
      <c r="L189" s="81">
        <f>IF(OR(H189=0,J189=0),"-",H189/J189)</f>
        <v>1</v>
      </c>
      <c r="M189" s="46"/>
      <c r="N189" s="31">
        <f>IF(M189&gt;0,VLOOKUP(M189,'Начисление очков'!$L$4:$M$68,2,FALSE),0)</f>
        <v>0</v>
      </c>
      <c r="O189" s="35"/>
      <c r="P189" s="28">
        <f>IF(O189&gt;0,VLOOKUP(O189,'Начисление очков'!$G$4:$H$68,2,FALSE),0)</f>
        <v>0</v>
      </c>
      <c r="Q189" s="34"/>
      <c r="R189" s="31">
        <f>VLOOKUP(Q189,'Начисление очков'!$V$4:$W$68,2,FALSE)</f>
        <v>0</v>
      </c>
      <c r="S189" s="35"/>
      <c r="T189" s="28">
        <f>VLOOKUP(S189,'Начисление очков'!$Q$4:$R$68,2,FALSE)</f>
        <v>0</v>
      </c>
      <c r="U189" s="35"/>
      <c r="V189" s="28">
        <f>VLOOKUP(U189,'Начисление очков'!$Q$4:$R$68,2,FALSE)</f>
        <v>0</v>
      </c>
      <c r="W189" s="34"/>
      <c r="X189" s="31">
        <f>VLOOKUP(W189,'Начисление очков'!$V$4:$W$68,2,FALSE)</f>
        <v>0</v>
      </c>
      <c r="Y189" s="35">
        <v>64</v>
      </c>
      <c r="Z189" s="28">
        <f>IF(Y189&gt;0,VLOOKUP(Y189,'Начисление очков'!$G$4:$H$68,2,FALSE),0)</f>
        <v>1</v>
      </c>
      <c r="AA189" s="56"/>
      <c r="AB189" s="57">
        <f>IF(AA189&gt;0,VLOOKUP(AA189,'Начисление очков'!$B$4:$C$68,2,FALSE),0)</f>
        <v>0</v>
      </c>
      <c r="AC189" s="35"/>
      <c r="AD189" s="28">
        <f>IF(AC189&gt;0,VLOOKUP(AC189,'Начисление очков'!$G$4:$H$68,2,FALSE),0)</f>
        <v>0</v>
      </c>
      <c r="AE189" s="34"/>
      <c r="AF189" s="31">
        <f>VLOOKUP(AE189,'Начисление очков'!$V$4:$W$68,2,FALSE)</f>
        <v>0</v>
      </c>
      <c r="AG189" s="6"/>
      <c r="AH189" s="6">
        <f>IF(AG189&gt;0,VLOOKUP(AG189,'Начисление очков'!$B$4:$C$68,2,FALSE),0)</f>
        <v>0</v>
      </c>
      <c r="AI189" s="46"/>
      <c r="AJ189" s="34">
        <f>IF(AI189&gt;0,VLOOKUP(AI189,'Начисление очков'!$B$4:$C$68,2,FALSE),0)</f>
        <v>0</v>
      </c>
      <c r="AK189" s="6"/>
      <c r="AL189" s="28">
        <f>VLOOKUP(AK189,'Начисление очков'!$V$4:$W$68,2,FALSE)</f>
        <v>0</v>
      </c>
      <c r="AM189" s="34"/>
      <c r="AN189" s="31">
        <f>IF(AM189&gt;0,VLOOKUP(AM189,'Начисление очков'!$G$4:$H$68,2,FALSE),0)</f>
        <v>0</v>
      </c>
      <c r="AO189" s="35"/>
      <c r="AP189" s="107">
        <f>VLOOKUP(AO189,'Начисление очков'!$L$4:$M$68,2,FALSE)</f>
        <v>0</v>
      </c>
      <c r="AQ189" s="34"/>
      <c r="AR189" s="31">
        <f>VLOOKUP(AQ189,'Начисление очков'!$G$4:$H$68,2,FALSE)</f>
        <v>0</v>
      </c>
      <c r="AS189" s="35"/>
      <c r="AT189" s="28">
        <f>VLOOKUP(AS189,'Начисление очков'!$L$4:$M$68,2,FALSE)</f>
        <v>0</v>
      </c>
      <c r="AU189" s="56"/>
      <c r="AV189" s="57">
        <f>VLOOKUP(AU189,'Начисление очков'!$Q$4:$R$68,2,FALSE)</f>
        <v>0</v>
      </c>
      <c r="AW189" s="35"/>
      <c r="AX189" s="28">
        <f>VLOOKUP(AW189,'Начисление очков'!$Q$4:$R$68,2,FALSE)</f>
        <v>0</v>
      </c>
      <c r="AY189" s="46"/>
      <c r="AZ189" s="31">
        <f>IF(AY189&gt;0,VLOOKUP(AY189,'Начисление очков'!$Q$4:$R$68,2,FALSE),0)</f>
        <v>0</v>
      </c>
      <c r="BA189" s="6"/>
      <c r="BB189" s="28">
        <f>VLOOKUP(BA189,'Начисление очков'!$L$4:$M$68,2,FALSE)</f>
        <v>0</v>
      </c>
      <c r="BC189" s="46"/>
      <c r="BD189" s="34">
        <f>IF(BC189&gt;0,VLOOKUP(BC189,'Начисление очков'!$B$4:$C$68,2,FALSE),0)</f>
        <v>0</v>
      </c>
      <c r="BE189" s="35"/>
      <c r="BF189" s="28">
        <f>IF(BE189&gt;0,VLOOKUP(BE189,'Начисление очков'!$G$4:$H$68,2,FALSE),0)</f>
        <v>0</v>
      </c>
      <c r="BG189" s="223"/>
      <c r="BH189" s="222">
        <f>IF(BG189&gt;0,VLOOKUP(BG189,'Начисление очков'!$L$4:$M$68,2,FALSE),0)</f>
        <v>0</v>
      </c>
      <c r="BI189" s="87">
        <v>1</v>
      </c>
      <c r="BJ189" s="88">
        <v>1</v>
      </c>
      <c r="BK189" s="88">
        <v>180</v>
      </c>
      <c r="BM189" s="24" t="e">
        <f>IF(#REF!=0,0,1)</f>
        <v>#REF!</v>
      </c>
    </row>
    <row r="190" spans="2:65" ht="15.9" customHeight="1" x14ac:dyDescent="0.3">
      <c r="B190" s="66" t="s">
        <v>96</v>
      </c>
      <c r="C190" s="67">
        <f>C189+1</f>
        <v>180</v>
      </c>
      <c r="D190" s="114">
        <f>IF(BK190=0," ",BK190-C190)</f>
        <v>-29</v>
      </c>
      <c r="E190" s="65">
        <f>LARGE((N190,P190,R190,T190,V190,X190,Z190,AB190,AD190,AF190,AH190,AJ190,AL190,AN190,AP190,AR190,AT190,AV190,AX190,AZ190,BB190,BD190,BF190),1)+LARGE((N190,P190,R190,T190,V190,X190,Z190,AB190,AD190,AF190,AH190,AJ190,AL190,AN190,AP190,AR190,AT190,AV190,AX190,AZ190,BB190,BD190,BF190),2)+LARGE((N190,P190,R190,T190,V190,X190,Z190,AB190,AD190,AF190,AH190,AJ190,AL190,AN190,AP190,AR190,AT190,AV190,AX190,AZ190,BB190,BD190,BF190),3)+LARGE((N190,P190,R190,T190,V190,X190,Z190,AB190,AD190,AF190,AH190,AJ190,AL190,AN190,AP190,AR190,AT190,AV190,AX190,AZ190,BB190,BD190,BF190),4)+LARGE((N190,P190,R190,T190,V190,X190,Z190,AB190,AD190,AF190,AH190,AJ190,AL190,AN190,AP190,AR190,AT190,AV190,AX190,AZ190,BB190,BD190,BF190),5)+LARGE((N190,P190,R190,T190,V190,X190,Z190,AB190,AD190,AF190,AH190,AJ190,AL190,AN190,AP190,AR190,AT190,AV190,AX190,AZ190,BB190,BD190,BF190),6)+LARGE((N190,P190,R190,T190,V190,X190,Z190,AB190,AD190,AF190,AH190,AJ190,AL190,AN190,AP190,AR190,AT190,AV190,AX190,AZ190,BB190,BD190,BF190),7)+LARGE((N190,P190,R190,T190,V190,X190,Z190,AB190,AD190,AF190,AH190,AJ190,AL190,AN190,AP190,AR190,AT190,AV190,AX190,AZ190,BB190,BD190,BF190),8)</f>
        <v>0</v>
      </c>
      <c r="F190" s="74">
        <f>E190-BI190</f>
        <v>-10</v>
      </c>
      <c r="G190" s="73" t="str">
        <f>IF(SUMIF(M190:BF190,"&lt;0")&lt;&gt;0,SUMIF(M190:BF190,"&lt;0")*(-1)," ")</f>
        <v xml:space="preserve"> </v>
      </c>
      <c r="H190" s="77">
        <f>N190+P190+R190+T190+V190+X190+Z190+AB190+AD190+AF190+AH190+AJ190+AL190+AN190+AP190+AR190+AT190+AV190+AX190+AZ190+BB190+BD190+BF190</f>
        <v>0</v>
      </c>
      <c r="I190" s="74">
        <f>H190-BJ190</f>
        <v>-10</v>
      </c>
      <c r="J190" s="78">
        <f>IF(M190=0,0,1)+IF(O190=0,0,1)+IF(Q190=0,0,1)+IF(S190=0,0,1)+IF(U190=0,0,1)+IF(W190=0,0,1)+IF(Y190=0,0,1)+IF(AA190=0,0,1)+IF(AC190=0,0,1)+IF(AE190=0,0,1)+IF(AG190=0,0,1)+IF(AI190=0,0,1)+IF(AK190=0,0,1)+IF(AM190=0,0,1)+IF(AO190=0,0,1)+IF(AQ190=0,0,1)+IF(AU190=0,0,1)+IF(AS190=0,0,1)+IF(AU190=0,0,1)+IF(AW190=0,0,1)+IF(AY190=0,0,1)+IF(BA190=0,0,1)+IF(BC190=0,0,1)+IF(BE190=0,0,1)</f>
        <v>0</v>
      </c>
      <c r="K190" s="80" t="str">
        <f>IF(J190=0,"-",IF(J190&gt;8,E190/8,E190/J190))</f>
        <v>-</v>
      </c>
      <c r="L190" s="81" t="str">
        <f>IF(OR(H190=0,J190=0),"-",H190/J190)</f>
        <v>-</v>
      </c>
      <c r="M190" s="46"/>
      <c r="N190" s="31">
        <f>IF(M190&gt;0,VLOOKUP(M190,'Начисление очков'!$L$4:$M$68,2,FALSE),0)</f>
        <v>0</v>
      </c>
      <c r="O190" s="35"/>
      <c r="P190" s="28">
        <f>IF(O190&gt;0,VLOOKUP(O190,'Начисление очков'!$G$4:$H$68,2,FALSE),0)</f>
        <v>0</v>
      </c>
      <c r="Q190" s="34"/>
      <c r="R190" s="31">
        <f>VLOOKUP(Q190,'Начисление очков'!$V$4:$W$68,2,FALSE)</f>
        <v>0</v>
      </c>
      <c r="S190" s="35"/>
      <c r="T190" s="28">
        <f>VLOOKUP(S190,'Начисление очков'!$Q$4:$R$68,2,FALSE)</f>
        <v>0</v>
      </c>
      <c r="U190" s="35"/>
      <c r="V190" s="28">
        <f>VLOOKUP(U190,'Начисление очков'!$Q$4:$R$68,2,FALSE)</f>
        <v>0</v>
      </c>
      <c r="W190" s="34"/>
      <c r="X190" s="31">
        <f>VLOOKUP(W190,'Начисление очков'!$V$4:$W$68,2,FALSE)</f>
        <v>0</v>
      </c>
      <c r="Y190" s="35"/>
      <c r="Z190" s="28">
        <f>IF(Y190&gt;0,VLOOKUP(Y190,'Начисление очков'!$G$4:$H$68,2,FALSE),0)</f>
        <v>0</v>
      </c>
      <c r="AA190" s="56"/>
      <c r="AB190" s="57">
        <f>IF(AA190&gt;0,VLOOKUP(AA190,'Начисление очков'!$B$4:$C$68,2,FALSE),0)</f>
        <v>0</v>
      </c>
      <c r="AC190" s="35"/>
      <c r="AD190" s="28">
        <f>IF(AC190&gt;0,VLOOKUP(AC190,'Начисление очков'!$G$4:$H$68,2,FALSE),0)</f>
        <v>0</v>
      </c>
      <c r="AE190" s="34"/>
      <c r="AF190" s="31">
        <f>VLOOKUP(AE190,'Начисление очков'!$V$4:$W$68,2,FALSE)</f>
        <v>0</v>
      </c>
      <c r="AG190" s="6"/>
      <c r="AH190" s="6">
        <f>IF(AG190&gt;0,VLOOKUP(AG190,'Начисление очков'!$B$4:$C$68,2,FALSE),0)</f>
        <v>0</v>
      </c>
      <c r="AI190" s="46"/>
      <c r="AJ190" s="34">
        <f>IF(AI190&gt;0,VLOOKUP(AI190,'Начисление очков'!$B$4:$C$68,2,FALSE),0)</f>
        <v>0</v>
      </c>
      <c r="AK190" s="6"/>
      <c r="AL190" s="28">
        <f>VLOOKUP(AK190,'Начисление очков'!$V$4:$W$68,2,FALSE)</f>
        <v>0</v>
      </c>
      <c r="AM190" s="34"/>
      <c r="AN190" s="31">
        <f>IF(AM190&gt;0,VLOOKUP(AM190,'Начисление очков'!$G$4:$H$68,2,FALSE),0)</f>
        <v>0</v>
      </c>
      <c r="AO190" s="35"/>
      <c r="AP190" s="107">
        <f>VLOOKUP(AO190,'Начисление очков'!$L$4:$M$68,2,FALSE)</f>
        <v>0</v>
      </c>
      <c r="AQ190" s="34"/>
      <c r="AR190" s="31">
        <f>VLOOKUP(AQ190,'Начисление очков'!$G$4:$H$68,2,FALSE)</f>
        <v>0</v>
      </c>
      <c r="AS190" s="35"/>
      <c r="AT190" s="28">
        <f>VLOOKUP(AS190,'Начисление очков'!$L$4:$M$68,2,FALSE)</f>
        <v>0</v>
      </c>
      <c r="AU190" s="56"/>
      <c r="AV190" s="57">
        <f>VLOOKUP(AU190,'Начисление очков'!$Q$4:$R$68,2,FALSE)</f>
        <v>0</v>
      </c>
      <c r="AW190" s="35"/>
      <c r="AX190" s="28">
        <f>VLOOKUP(AW190,'Начисление очков'!$Q$4:$R$68,2,FALSE)</f>
        <v>0</v>
      </c>
      <c r="AY190" s="46"/>
      <c r="AZ190" s="31">
        <f>IF(AY190&gt;0,VLOOKUP(AY190,'Начисление очков'!$Q$4:$R$68,2,FALSE),0)</f>
        <v>0</v>
      </c>
      <c r="BA190" s="6"/>
      <c r="BB190" s="28">
        <f>VLOOKUP(BA190,'Начисление очков'!$L$4:$M$68,2,FALSE)</f>
        <v>0</v>
      </c>
      <c r="BC190" s="46"/>
      <c r="BD190" s="34">
        <f>IF(BC190&gt;0,VLOOKUP(BC190,'Начисление очков'!$B$4:$C$68,2,FALSE),0)</f>
        <v>0</v>
      </c>
      <c r="BE190" s="35"/>
      <c r="BF190" s="28">
        <f>IF(BE190&gt;0,VLOOKUP(BE190,'Начисление очков'!$G$4:$H$68,2,FALSE),0)</f>
        <v>0</v>
      </c>
      <c r="BG190" s="223">
        <v>32</v>
      </c>
      <c r="BH190" s="222">
        <f>IF(BG190&gt;0,VLOOKUP(BG190,'Начисление очков'!$L$4:$M$68,2,FALSE),0)</f>
        <v>10</v>
      </c>
      <c r="BI190" s="87">
        <v>10</v>
      </c>
      <c r="BJ190" s="88">
        <v>10</v>
      </c>
      <c r="BK190" s="88">
        <v>151</v>
      </c>
      <c r="BM190" s="24" t="e">
        <f>IF(#REF!=0,0,1)</f>
        <v>#REF!</v>
      </c>
    </row>
    <row r="191" spans="2:65" ht="15.9" customHeight="1" x14ac:dyDescent="0.3">
      <c r="B191" s="66" t="s">
        <v>136</v>
      </c>
      <c r="C191" s="67">
        <f>C190+1</f>
        <v>181</v>
      </c>
      <c r="D191" s="114">
        <f>IF(BK191=0," ",BK191-C191)</f>
        <v>-11</v>
      </c>
      <c r="E191" s="65">
        <f>LARGE((N191,P191,R191,T191,V191,X191,Z191,AB191,AD191,AF191,AH191,AJ191,AL191,AN191,AP191,AR191,AT191,AV191,AX191,AZ191,BB191,BD191,BF191),1)+LARGE((N191,P191,R191,T191,V191,X191,Z191,AB191,AD191,AF191,AH191,AJ191,AL191,AN191,AP191,AR191,AT191,AV191,AX191,AZ191,BB191,BD191,BF191),2)+LARGE((N191,P191,R191,T191,V191,X191,Z191,AB191,AD191,AF191,AH191,AJ191,AL191,AN191,AP191,AR191,AT191,AV191,AX191,AZ191,BB191,BD191,BF191),3)+LARGE((N191,P191,R191,T191,V191,X191,Z191,AB191,AD191,AF191,AH191,AJ191,AL191,AN191,AP191,AR191,AT191,AV191,AX191,AZ191,BB191,BD191,BF191),4)+LARGE((N191,P191,R191,T191,V191,X191,Z191,AB191,AD191,AF191,AH191,AJ191,AL191,AN191,AP191,AR191,AT191,AV191,AX191,AZ191,BB191,BD191,BF191),5)+LARGE((N191,P191,R191,T191,V191,X191,Z191,AB191,AD191,AF191,AH191,AJ191,AL191,AN191,AP191,AR191,AT191,AV191,AX191,AZ191,BB191,BD191,BF191),6)+LARGE((N191,P191,R191,T191,V191,X191,Z191,AB191,AD191,AF191,AH191,AJ191,AL191,AN191,AP191,AR191,AT191,AV191,AX191,AZ191,BB191,BD191,BF191),7)+LARGE((N191,P191,R191,T191,V191,X191,Z191,AB191,AD191,AF191,AH191,AJ191,AL191,AN191,AP191,AR191,AT191,AV191,AX191,AZ191,BB191,BD191,BF191),8)</f>
        <v>0</v>
      </c>
      <c r="F191" s="74">
        <f>E191-BI191</f>
        <v>-2</v>
      </c>
      <c r="G191" s="73" t="str">
        <f>IF(SUMIF(M191:BF191,"&lt;0")&lt;&gt;0,SUMIF(M191:BF191,"&lt;0")*(-1)," ")</f>
        <v xml:space="preserve"> </v>
      </c>
      <c r="H191" s="77">
        <f>N191+P191+R191+T191+V191+X191+Z191+AB191+AD191+AF191+AH191+AJ191+AL191+AN191+AP191+AR191+AT191+AV191+AX191+AZ191+BB191+BD191+BF191</f>
        <v>0</v>
      </c>
      <c r="I191" s="74">
        <f>H191-BJ191</f>
        <v>-2</v>
      </c>
      <c r="J191" s="78">
        <f>IF(M191=0,0,1)+IF(O191=0,0,1)+IF(Q191=0,0,1)+IF(S191=0,0,1)+IF(U191=0,0,1)+IF(W191=0,0,1)+IF(Y191=0,0,1)+IF(AA191=0,0,1)+IF(AC191=0,0,1)+IF(AE191=0,0,1)+IF(AG191=0,0,1)+IF(AI191=0,0,1)+IF(AK191=0,0,1)+IF(AM191=0,0,1)+IF(AO191=0,0,1)+IF(AQ191=0,0,1)+IF(AU191=0,0,1)+IF(AS191=0,0,1)+IF(AU191=0,0,1)+IF(AW191=0,0,1)+IF(AY191=0,0,1)+IF(BA191=0,0,1)+IF(BC191=0,0,1)+IF(BE191=0,0,1)</f>
        <v>0</v>
      </c>
      <c r="K191" s="80" t="str">
        <f>IF(J191=0,"-",IF(J191&gt;8,E191/8,E191/J191))</f>
        <v>-</v>
      </c>
      <c r="L191" s="81" t="str">
        <f>IF(OR(H191=0,J191=0),"-",H191/J191)</f>
        <v>-</v>
      </c>
      <c r="M191" s="46"/>
      <c r="N191" s="31">
        <f>IF(M191&gt;0,VLOOKUP(M191,'Начисление очков'!$L$4:$M$68,2,FALSE),0)</f>
        <v>0</v>
      </c>
      <c r="O191" s="35"/>
      <c r="P191" s="28">
        <f>IF(O191&gt;0,VLOOKUP(O191,'Начисление очков'!$G$4:$H$68,2,FALSE),0)</f>
        <v>0</v>
      </c>
      <c r="Q191" s="34"/>
      <c r="R191" s="31">
        <f>VLOOKUP(Q191,'Начисление очков'!$V$4:$W$68,2,FALSE)</f>
        <v>0</v>
      </c>
      <c r="S191" s="35"/>
      <c r="T191" s="28">
        <f>VLOOKUP(S191,'Начисление очков'!$Q$4:$R$68,2,FALSE)</f>
        <v>0</v>
      </c>
      <c r="U191" s="35"/>
      <c r="V191" s="28">
        <f>VLOOKUP(U191,'Начисление очков'!$Q$4:$R$68,2,FALSE)</f>
        <v>0</v>
      </c>
      <c r="W191" s="34"/>
      <c r="X191" s="31">
        <f>VLOOKUP(W191,'Начисление очков'!$V$4:$W$68,2,FALSE)</f>
        <v>0</v>
      </c>
      <c r="Y191" s="35"/>
      <c r="Z191" s="28">
        <f>IF(Y191&gt;0,VLOOKUP(Y191,'Начисление очков'!$G$4:$H$68,2,FALSE),0)</f>
        <v>0</v>
      </c>
      <c r="AA191" s="56"/>
      <c r="AB191" s="57">
        <f>IF(AA191&gt;0,VLOOKUP(AA191,'Начисление очков'!$B$4:$C$68,2,FALSE),0)</f>
        <v>0</v>
      </c>
      <c r="AC191" s="35"/>
      <c r="AD191" s="28">
        <f>IF(AC191&gt;0,VLOOKUP(AC191,'Начисление очков'!$G$4:$H$68,2,FALSE),0)</f>
        <v>0</v>
      </c>
      <c r="AE191" s="34"/>
      <c r="AF191" s="31">
        <f>VLOOKUP(AE191,'Начисление очков'!$V$4:$W$68,2,FALSE)</f>
        <v>0</v>
      </c>
      <c r="AG191" s="6"/>
      <c r="AH191" s="6">
        <f>IF(AG191&gt;0,VLOOKUP(AG191,'Начисление очков'!$B$4:$C$68,2,FALSE),0)</f>
        <v>0</v>
      </c>
      <c r="AI191" s="46"/>
      <c r="AJ191" s="34">
        <f>IF(AI191&gt;0,VLOOKUP(AI191,'Начисление очков'!$B$4:$C$68,2,FALSE),0)</f>
        <v>0</v>
      </c>
      <c r="AK191" s="6"/>
      <c r="AL191" s="28">
        <f>VLOOKUP(AK191,'Начисление очков'!$V$4:$W$68,2,FALSE)</f>
        <v>0</v>
      </c>
      <c r="AM191" s="34"/>
      <c r="AN191" s="31">
        <f>IF(AM191&gt;0,VLOOKUP(AM191,'Начисление очков'!$G$4:$H$68,2,FALSE),0)</f>
        <v>0</v>
      </c>
      <c r="AO191" s="35"/>
      <c r="AP191" s="107">
        <f>VLOOKUP(AO191,'Начисление очков'!$L$4:$M$68,2,FALSE)</f>
        <v>0</v>
      </c>
      <c r="AQ191" s="34"/>
      <c r="AR191" s="31">
        <f>VLOOKUP(AQ191,'Начисление очков'!$G$4:$H$68,2,FALSE)</f>
        <v>0</v>
      </c>
      <c r="AS191" s="35"/>
      <c r="AT191" s="28">
        <f>VLOOKUP(AS191,'Начисление очков'!$L$4:$M$68,2,FALSE)</f>
        <v>0</v>
      </c>
      <c r="AU191" s="56"/>
      <c r="AV191" s="57">
        <f>VLOOKUP(AU191,'Начисление очков'!$Q$4:$R$68,2,FALSE)</f>
        <v>0</v>
      </c>
      <c r="AW191" s="35"/>
      <c r="AX191" s="28">
        <f>VLOOKUP(AW191,'Начисление очков'!$Q$4:$R$68,2,FALSE)</f>
        <v>0</v>
      </c>
      <c r="AY191" s="46"/>
      <c r="AZ191" s="31">
        <f>IF(AY191&gt;0,VLOOKUP(AY191,'Начисление очков'!$Q$4:$R$68,2,FALSE),0)</f>
        <v>0</v>
      </c>
      <c r="BA191" s="6"/>
      <c r="BB191" s="28">
        <f>VLOOKUP(BA191,'Начисление очков'!$L$4:$M$68,2,FALSE)</f>
        <v>0</v>
      </c>
      <c r="BC191" s="46"/>
      <c r="BD191" s="34">
        <f>IF(BC191&gt;0,VLOOKUP(BC191,'Начисление очков'!$B$4:$C$68,2,FALSE),0)</f>
        <v>0</v>
      </c>
      <c r="BE191" s="35"/>
      <c r="BF191" s="28">
        <f>IF(BE191&gt;0,VLOOKUP(BE191,'Начисление очков'!$G$4:$H$68,2,FALSE),0)</f>
        <v>0</v>
      </c>
      <c r="BG191" s="223">
        <v>48</v>
      </c>
      <c r="BH191" s="222">
        <f>IF(BG191&gt;0,VLOOKUP(BG191,'Начисление очков'!$L$4:$M$68,2,FALSE),0)</f>
        <v>2</v>
      </c>
      <c r="BI191" s="87">
        <v>2</v>
      </c>
      <c r="BJ191" s="88">
        <v>2</v>
      </c>
      <c r="BK191" s="88">
        <v>170</v>
      </c>
      <c r="BM191" s="24" t="e">
        <f>IF(#REF!=0,0,1)</f>
        <v>#REF!</v>
      </c>
    </row>
    <row r="192" spans="2:65" ht="15.9" customHeight="1" x14ac:dyDescent="0.3">
      <c r="B192" s="66" t="s">
        <v>132</v>
      </c>
      <c r="C192" s="67">
        <f>C191+1</f>
        <v>182</v>
      </c>
      <c r="D192" s="114">
        <f>IF(BK192=0," ",BK192-C192)</f>
        <v>-1</v>
      </c>
      <c r="E192" s="65">
        <f>LARGE((N192,P192,R192,T192,V192,X192,Z192,AB192,AD192,AF192,AH192,AJ192,AL192,AN192,AP192,AR192,AT192,AV192,AX192,AZ192,BB192,BD192,BF192),1)+LARGE((N192,P192,R192,T192,V192,X192,Z192,AB192,AD192,AF192,AH192,AJ192,AL192,AN192,AP192,AR192,AT192,AV192,AX192,AZ192,BB192,BD192,BF192),2)+LARGE((N192,P192,R192,T192,V192,X192,Z192,AB192,AD192,AF192,AH192,AJ192,AL192,AN192,AP192,AR192,AT192,AV192,AX192,AZ192,BB192,BD192,BF192),3)+LARGE((N192,P192,R192,T192,V192,X192,Z192,AB192,AD192,AF192,AH192,AJ192,AL192,AN192,AP192,AR192,AT192,AV192,AX192,AZ192,BB192,BD192,BF192),4)+LARGE((N192,P192,R192,T192,V192,X192,Z192,AB192,AD192,AF192,AH192,AJ192,AL192,AN192,AP192,AR192,AT192,AV192,AX192,AZ192,BB192,BD192,BF192),5)+LARGE((N192,P192,R192,T192,V192,X192,Z192,AB192,AD192,AF192,AH192,AJ192,AL192,AN192,AP192,AR192,AT192,AV192,AX192,AZ192,BB192,BD192,BF192),6)+LARGE((N192,P192,R192,T192,V192,X192,Z192,AB192,AD192,AF192,AH192,AJ192,AL192,AN192,AP192,AR192,AT192,AV192,AX192,AZ192,BB192,BD192,BF192),7)+LARGE((N192,P192,R192,T192,V192,X192,Z192,AB192,AD192,AF192,AH192,AJ192,AL192,AN192,AP192,AR192,AT192,AV192,AX192,AZ192,BB192,BD192,BF192),8)</f>
        <v>0</v>
      </c>
      <c r="F192" s="74">
        <f>E192-BI192</f>
        <v>0</v>
      </c>
      <c r="G192" s="73" t="str">
        <f>IF(SUMIF(M192:BF192,"&lt;0")&lt;&gt;0,SUMIF(M192:BF192,"&lt;0")*(-1)," ")</f>
        <v xml:space="preserve"> </v>
      </c>
      <c r="H192" s="77">
        <f>N192+P192+R192+T192+V192+X192+Z192+AB192+AD192+AF192+AH192+AJ192+AL192+AN192+AP192+AR192+AT192+AV192+AX192+AZ192+BB192+BD192+BF192</f>
        <v>0</v>
      </c>
      <c r="I192" s="74">
        <f>H192-BJ192</f>
        <v>0</v>
      </c>
      <c r="J192" s="78">
        <f>IF(M192=0,0,1)+IF(O192=0,0,1)+IF(Q192=0,0,1)+IF(S192=0,0,1)+IF(U192=0,0,1)+IF(W192=0,0,1)+IF(Y192=0,0,1)+IF(AA192=0,0,1)+IF(AC192=0,0,1)+IF(AE192=0,0,1)+IF(AG192=0,0,1)+IF(AI192=0,0,1)+IF(AK192=0,0,1)+IF(AM192=0,0,1)+IF(AO192=0,0,1)+IF(AQ192=0,0,1)+IF(AU192=0,0,1)+IF(AS192=0,0,1)+IF(AU192=0,0,1)+IF(AW192=0,0,1)+IF(AY192=0,0,1)+IF(BA192=0,0,1)+IF(BC192=0,0,1)+IF(BE192=0,0,1)</f>
        <v>0</v>
      </c>
      <c r="K192" s="80" t="str">
        <f>IF(J192=0,"-",IF(J192&gt;8,E192/8,E192/J192))</f>
        <v>-</v>
      </c>
      <c r="L192" s="81" t="str">
        <f>IF(OR(H192=0,J192=0),"-",H192/J192)</f>
        <v>-</v>
      </c>
      <c r="M192" s="46"/>
      <c r="N192" s="31">
        <f>IF(M192&gt;0,VLOOKUP(M192,'Начисление очков'!$L$4:$M$68,2,FALSE),0)</f>
        <v>0</v>
      </c>
      <c r="O192" s="35"/>
      <c r="P192" s="28">
        <f>IF(O192&gt;0,VLOOKUP(O192,'Начисление очков'!$G$4:$H$68,2,FALSE),0)</f>
        <v>0</v>
      </c>
      <c r="Q192" s="34"/>
      <c r="R192" s="31">
        <f>VLOOKUP(Q192,'Начисление очков'!$V$4:$W$68,2,FALSE)</f>
        <v>0</v>
      </c>
      <c r="S192" s="35"/>
      <c r="T192" s="28">
        <f>VLOOKUP(S192,'Начисление очков'!$Q$4:$R$68,2,FALSE)</f>
        <v>0</v>
      </c>
      <c r="U192" s="35"/>
      <c r="V192" s="28">
        <f>VLOOKUP(U192,'Начисление очков'!$Q$4:$R$68,2,FALSE)</f>
        <v>0</v>
      </c>
      <c r="W192" s="34"/>
      <c r="X192" s="31">
        <f>VLOOKUP(W192,'Начисление очков'!$V$4:$W$68,2,FALSE)</f>
        <v>0</v>
      </c>
      <c r="Y192" s="35"/>
      <c r="Z192" s="28">
        <f>IF(Y192&gt;0,VLOOKUP(Y192,'Начисление очков'!$G$4:$H$68,2,FALSE),0)</f>
        <v>0</v>
      </c>
      <c r="AA192" s="56"/>
      <c r="AB192" s="57">
        <f>IF(AA192&gt;0,VLOOKUP(AA192,'Начисление очков'!$B$4:$C$68,2,FALSE),0)</f>
        <v>0</v>
      </c>
      <c r="AC192" s="35"/>
      <c r="AD192" s="28">
        <f>IF(AC192&gt;0,VLOOKUP(AC192,'Начисление очков'!$G$4:$H$68,2,FALSE),0)</f>
        <v>0</v>
      </c>
      <c r="AE192" s="34"/>
      <c r="AF192" s="31">
        <f>VLOOKUP(AE192,'Начисление очков'!$V$4:$W$68,2,FALSE)</f>
        <v>0</v>
      </c>
      <c r="AG192" s="6"/>
      <c r="AH192" s="6">
        <f>IF(AG192&gt;0,VLOOKUP(AG192,'Начисление очков'!$B$4:$C$68,2,FALSE),0)</f>
        <v>0</v>
      </c>
      <c r="AI192" s="46"/>
      <c r="AJ192" s="34">
        <f>IF(AI192&gt;0,VLOOKUP(AI192,'Начисление очков'!$B$4:$C$68,2,FALSE),0)</f>
        <v>0</v>
      </c>
      <c r="AK192" s="6"/>
      <c r="AL192" s="28">
        <f>VLOOKUP(AK192,'Начисление очков'!$V$4:$W$68,2,FALSE)</f>
        <v>0</v>
      </c>
      <c r="AM192" s="34"/>
      <c r="AN192" s="31">
        <f>IF(AM192&gt;0,VLOOKUP(AM192,'Начисление очков'!$G$4:$H$68,2,FALSE),0)</f>
        <v>0</v>
      </c>
      <c r="AO192" s="35"/>
      <c r="AP192" s="107">
        <f>VLOOKUP(AO192,'Начисление очков'!$L$4:$M$68,2,FALSE)</f>
        <v>0</v>
      </c>
      <c r="AQ192" s="34"/>
      <c r="AR192" s="31">
        <f>VLOOKUP(AQ192,'Начисление очков'!$G$4:$H$68,2,FALSE)</f>
        <v>0</v>
      </c>
      <c r="AS192" s="35"/>
      <c r="AT192" s="28">
        <f>VLOOKUP(AS192,'Начисление очков'!$L$4:$M$68,2,FALSE)</f>
        <v>0</v>
      </c>
      <c r="AU192" s="56"/>
      <c r="AV192" s="57">
        <f>VLOOKUP(AU192,'Начисление очков'!$Q$4:$R$68,2,FALSE)</f>
        <v>0</v>
      </c>
      <c r="AW192" s="35"/>
      <c r="AX192" s="28">
        <f>VLOOKUP(AW192,'Начисление очков'!$Q$4:$R$68,2,FALSE)</f>
        <v>0</v>
      </c>
      <c r="AY192" s="46"/>
      <c r="AZ192" s="31">
        <f>IF(AY192&gt;0,VLOOKUP(AY192,'Начисление очков'!$Q$4:$R$68,2,FALSE),0)</f>
        <v>0</v>
      </c>
      <c r="BA192" s="6"/>
      <c r="BB192" s="28">
        <f>VLOOKUP(BA192,'Начисление очков'!$L$4:$M$68,2,FALSE)</f>
        <v>0</v>
      </c>
      <c r="BC192" s="46"/>
      <c r="BD192" s="34">
        <f>IF(BC192&gt;0,VLOOKUP(BC192,'Начисление очков'!$B$4:$C$68,2,FALSE),0)</f>
        <v>0</v>
      </c>
      <c r="BE192" s="35"/>
      <c r="BF192" s="28">
        <f>IF(BE192&gt;0,VLOOKUP(BE192,'Начисление очков'!$G$4:$H$68,2,FALSE),0)</f>
        <v>0</v>
      </c>
      <c r="BG192" s="223"/>
      <c r="BH192" s="222">
        <f>IF(BG192&gt;0,VLOOKUP(BG192,'Начисление очков'!$L$4:$M$68,2,FALSE),0)</f>
        <v>0</v>
      </c>
      <c r="BI192" s="87">
        <v>0</v>
      </c>
      <c r="BJ192" s="88">
        <v>0</v>
      </c>
      <c r="BK192" s="88">
        <v>181</v>
      </c>
      <c r="BM192" s="24" t="e">
        <f>IF(#REF!=0,0,1)</f>
        <v>#REF!</v>
      </c>
    </row>
    <row r="193" spans="2:65" ht="15.9" customHeight="1" x14ac:dyDescent="0.3">
      <c r="B193" s="66" t="s">
        <v>133</v>
      </c>
      <c r="C193" s="67">
        <f>C192+1</f>
        <v>183</v>
      </c>
      <c r="D193" s="114">
        <f>IF(BK193=0," ",BK193-C193)</f>
        <v>-1</v>
      </c>
      <c r="E193" s="65">
        <f>LARGE((N193,P193,R193,T193,V193,X193,Z193,AB193,AD193,AF193,AH193,AJ193,AL193,AN193,AP193,AR193,AT193,AV193,AX193,AZ193,BB193,BD193,BF193),1)+LARGE((N193,P193,R193,T193,V193,X193,Z193,AB193,AD193,AF193,AH193,AJ193,AL193,AN193,AP193,AR193,AT193,AV193,AX193,AZ193,BB193,BD193,BF193),2)+LARGE((N193,P193,R193,T193,V193,X193,Z193,AB193,AD193,AF193,AH193,AJ193,AL193,AN193,AP193,AR193,AT193,AV193,AX193,AZ193,BB193,BD193,BF193),3)+LARGE((N193,P193,R193,T193,V193,X193,Z193,AB193,AD193,AF193,AH193,AJ193,AL193,AN193,AP193,AR193,AT193,AV193,AX193,AZ193,BB193,BD193,BF193),4)+LARGE((N193,P193,R193,T193,V193,X193,Z193,AB193,AD193,AF193,AH193,AJ193,AL193,AN193,AP193,AR193,AT193,AV193,AX193,AZ193,BB193,BD193,BF193),5)+LARGE((N193,P193,R193,T193,V193,X193,Z193,AB193,AD193,AF193,AH193,AJ193,AL193,AN193,AP193,AR193,AT193,AV193,AX193,AZ193,BB193,BD193,BF193),6)+LARGE((N193,P193,R193,T193,V193,X193,Z193,AB193,AD193,AF193,AH193,AJ193,AL193,AN193,AP193,AR193,AT193,AV193,AX193,AZ193,BB193,BD193,BF193),7)+LARGE((N193,P193,R193,T193,V193,X193,Z193,AB193,AD193,AF193,AH193,AJ193,AL193,AN193,AP193,AR193,AT193,AV193,AX193,AZ193,BB193,BD193,BF193),8)</f>
        <v>0</v>
      </c>
      <c r="F193" s="74">
        <f>E193-BI193</f>
        <v>0</v>
      </c>
      <c r="G193" s="73" t="str">
        <f>IF(SUMIF(M193:BF193,"&lt;0")&lt;&gt;0,SUMIF(M193:BF193,"&lt;0")*(-1)," ")</f>
        <v xml:space="preserve"> </v>
      </c>
      <c r="H193" s="77">
        <f>N193+P193+R193+T193+V193+X193+Z193+AB193+AD193+AF193+AH193+AJ193+AL193+AN193+AP193+AR193+AT193+AV193+AX193+AZ193+BB193+BD193+BF193</f>
        <v>0</v>
      </c>
      <c r="I193" s="74">
        <f>H193-BJ193</f>
        <v>0</v>
      </c>
      <c r="J193" s="78">
        <f>IF(M193=0,0,1)+IF(O193=0,0,1)+IF(Q193=0,0,1)+IF(S193=0,0,1)+IF(U193=0,0,1)+IF(W193=0,0,1)+IF(Y193=0,0,1)+IF(AA193=0,0,1)+IF(AC193=0,0,1)+IF(AE193=0,0,1)+IF(AG193=0,0,1)+IF(AI193=0,0,1)+IF(AK193=0,0,1)+IF(AM193=0,0,1)+IF(AO193=0,0,1)+IF(AQ193=0,0,1)+IF(AU193=0,0,1)+IF(AS193=0,0,1)+IF(AU193=0,0,1)+IF(AW193=0,0,1)+IF(AY193=0,0,1)+IF(BA193=0,0,1)+IF(BC193=0,0,1)+IF(BE193=0,0,1)</f>
        <v>0</v>
      </c>
      <c r="K193" s="80" t="str">
        <f>IF(J193=0,"-",IF(J193&gt;8,E193/8,E193/J193))</f>
        <v>-</v>
      </c>
      <c r="L193" s="81" t="str">
        <f>IF(OR(H193=0,J193=0),"-",H193/J193)</f>
        <v>-</v>
      </c>
      <c r="M193" s="46"/>
      <c r="N193" s="31">
        <f>IF(M193&gt;0,VLOOKUP(M193,'Начисление очков'!$L$4:$M$68,2,FALSE),0)</f>
        <v>0</v>
      </c>
      <c r="O193" s="35"/>
      <c r="P193" s="28">
        <f>IF(O193&gt;0,VLOOKUP(O193,'Начисление очков'!$G$4:$H$68,2,FALSE),0)</f>
        <v>0</v>
      </c>
      <c r="Q193" s="34"/>
      <c r="R193" s="31">
        <f>VLOOKUP(Q193,'Начисление очков'!$V$4:$W$68,2,FALSE)</f>
        <v>0</v>
      </c>
      <c r="S193" s="35"/>
      <c r="T193" s="28">
        <f>VLOOKUP(S193,'Начисление очков'!$Q$4:$R$68,2,FALSE)</f>
        <v>0</v>
      </c>
      <c r="U193" s="35"/>
      <c r="V193" s="28">
        <f>VLOOKUP(U193,'Начисление очков'!$Q$4:$R$68,2,FALSE)</f>
        <v>0</v>
      </c>
      <c r="W193" s="34"/>
      <c r="X193" s="31">
        <f>VLOOKUP(W193,'Начисление очков'!$V$4:$W$68,2,FALSE)</f>
        <v>0</v>
      </c>
      <c r="Y193" s="35"/>
      <c r="Z193" s="28">
        <f>IF(Y193&gt;0,VLOOKUP(Y193,'Начисление очков'!$G$4:$H$68,2,FALSE),0)</f>
        <v>0</v>
      </c>
      <c r="AA193" s="56"/>
      <c r="AB193" s="57">
        <f>IF(AA193&gt;0,VLOOKUP(AA193,'Начисление очков'!$B$4:$C$68,2,FALSE),0)</f>
        <v>0</v>
      </c>
      <c r="AC193" s="35"/>
      <c r="AD193" s="28">
        <f>IF(AC193&gt;0,VLOOKUP(AC193,'Начисление очков'!$G$4:$H$68,2,FALSE),0)</f>
        <v>0</v>
      </c>
      <c r="AE193" s="34"/>
      <c r="AF193" s="31">
        <f>VLOOKUP(AE193,'Начисление очков'!$V$4:$W$68,2,FALSE)</f>
        <v>0</v>
      </c>
      <c r="AG193" s="6"/>
      <c r="AH193" s="6">
        <f>IF(AG193&gt;0,VLOOKUP(AG193,'Начисление очков'!$B$4:$C$68,2,FALSE),0)</f>
        <v>0</v>
      </c>
      <c r="AI193" s="46"/>
      <c r="AJ193" s="34">
        <f>IF(AI193&gt;0,VLOOKUP(AI193,'Начисление очков'!$B$4:$C$68,2,FALSE),0)</f>
        <v>0</v>
      </c>
      <c r="AK193" s="6"/>
      <c r="AL193" s="28">
        <f>VLOOKUP(AK193,'Начисление очков'!$V$4:$W$68,2,FALSE)</f>
        <v>0</v>
      </c>
      <c r="AM193" s="34"/>
      <c r="AN193" s="31">
        <f>IF(AM193&gt;0,VLOOKUP(AM193,'Начисление очков'!$G$4:$H$68,2,FALSE),0)</f>
        <v>0</v>
      </c>
      <c r="AO193" s="35"/>
      <c r="AP193" s="107">
        <f>VLOOKUP(AO193,'Начисление очков'!$L$4:$M$68,2,FALSE)</f>
        <v>0</v>
      </c>
      <c r="AQ193" s="34"/>
      <c r="AR193" s="31">
        <f>VLOOKUP(AQ193,'Начисление очков'!$G$4:$H$68,2,FALSE)</f>
        <v>0</v>
      </c>
      <c r="AS193" s="35"/>
      <c r="AT193" s="28">
        <f>VLOOKUP(AS193,'Начисление очков'!$L$4:$M$68,2,FALSE)</f>
        <v>0</v>
      </c>
      <c r="AU193" s="56"/>
      <c r="AV193" s="57">
        <f>VLOOKUP(AU193,'Начисление очков'!$Q$4:$R$68,2,FALSE)</f>
        <v>0</v>
      </c>
      <c r="AW193" s="35"/>
      <c r="AX193" s="28">
        <f>VLOOKUP(AW193,'Начисление очков'!$Q$4:$R$68,2,FALSE)</f>
        <v>0</v>
      </c>
      <c r="AY193" s="46"/>
      <c r="AZ193" s="31">
        <f>IF(AY193&gt;0,VLOOKUP(AY193,'Начисление очков'!$Q$4:$R$68,2,FALSE),0)</f>
        <v>0</v>
      </c>
      <c r="BA193" s="6"/>
      <c r="BB193" s="28">
        <f>VLOOKUP(BA193,'Начисление очков'!$L$4:$M$68,2,FALSE)</f>
        <v>0</v>
      </c>
      <c r="BC193" s="46"/>
      <c r="BD193" s="34">
        <f>IF(BC193&gt;0,VLOOKUP(BC193,'Начисление очков'!$B$4:$C$68,2,FALSE),0)</f>
        <v>0</v>
      </c>
      <c r="BE193" s="35"/>
      <c r="BF193" s="28">
        <f>IF(BE193&gt;0,VLOOKUP(BE193,'Начисление очков'!$G$4:$H$68,2,FALSE),0)</f>
        <v>0</v>
      </c>
      <c r="BG193" s="223"/>
      <c r="BH193" s="222">
        <f>IF(BG193&gt;0,VLOOKUP(BG193,'Начисление очков'!$L$4:$M$68,2,FALSE),0)</f>
        <v>0</v>
      </c>
      <c r="BI193" s="87">
        <v>0</v>
      </c>
      <c r="BJ193" s="88">
        <v>0</v>
      </c>
      <c r="BK193" s="88">
        <v>182</v>
      </c>
      <c r="BM193" s="24" t="e">
        <f>IF(#REF!=0,0,1)</f>
        <v>#REF!</v>
      </c>
    </row>
    <row r="194" spans="2:65" ht="15.9" customHeight="1" x14ac:dyDescent="0.3">
      <c r="B194" s="66" t="s">
        <v>135</v>
      </c>
      <c r="C194" s="67">
        <f>C193+1</f>
        <v>184</v>
      </c>
      <c r="D194" s="114">
        <f>IF(BK194=0," ",BK194-C194)</f>
        <v>-1</v>
      </c>
      <c r="E194" s="65">
        <f>LARGE((N194,P194,R194,T194,V194,X194,Z194,AB194,AD194,AF194,AH194,AJ194,AL194,AN194,AP194,AR194,AT194,AV194,AX194,AZ194,BB194,BD194,BF194),1)+LARGE((N194,P194,R194,T194,V194,X194,Z194,AB194,AD194,AF194,AH194,AJ194,AL194,AN194,AP194,AR194,AT194,AV194,AX194,AZ194,BB194,BD194,BF194),2)+LARGE((N194,P194,R194,T194,V194,X194,Z194,AB194,AD194,AF194,AH194,AJ194,AL194,AN194,AP194,AR194,AT194,AV194,AX194,AZ194,BB194,BD194,BF194),3)+LARGE((N194,P194,R194,T194,V194,X194,Z194,AB194,AD194,AF194,AH194,AJ194,AL194,AN194,AP194,AR194,AT194,AV194,AX194,AZ194,BB194,BD194,BF194),4)+LARGE((N194,P194,R194,T194,V194,X194,Z194,AB194,AD194,AF194,AH194,AJ194,AL194,AN194,AP194,AR194,AT194,AV194,AX194,AZ194,BB194,BD194,BF194),5)+LARGE((N194,P194,R194,T194,V194,X194,Z194,AB194,AD194,AF194,AH194,AJ194,AL194,AN194,AP194,AR194,AT194,AV194,AX194,AZ194,BB194,BD194,BF194),6)+LARGE((N194,P194,R194,T194,V194,X194,Z194,AB194,AD194,AF194,AH194,AJ194,AL194,AN194,AP194,AR194,AT194,AV194,AX194,AZ194,BB194,BD194,BF194),7)+LARGE((N194,P194,R194,T194,V194,X194,Z194,AB194,AD194,AF194,AH194,AJ194,AL194,AN194,AP194,AR194,AT194,AV194,AX194,AZ194,BB194,BD194,BF194),8)</f>
        <v>0</v>
      </c>
      <c r="F194" s="74">
        <f>E194-BI194</f>
        <v>0</v>
      </c>
      <c r="G194" s="73" t="str">
        <f>IF(SUMIF(M194:BF194,"&lt;0")&lt;&gt;0,SUMIF(M194:BF194,"&lt;0")*(-1)," ")</f>
        <v xml:space="preserve"> </v>
      </c>
      <c r="H194" s="77">
        <f>N194+P194+R194+T194+V194+X194+Z194+AB194+AD194+AF194+AH194+AJ194+AL194+AN194+AP194+AR194+AT194+AV194+AX194+AZ194+BB194+BD194+BF194</f>
        <v>0</v>
      </c>
      <c r="I194" s="74">
        <f>H194-BJ194</f>
        <v>0</v>
      </c>
      <c r="J194" s="78">
        <f>IF(M194=0,0,1)+IF(O194=0,0,1)+IF(Q194=0,0,1)+IF(S194=0,0,1)+IF(U194=0,0,1)+IF(W194=0,0,1)+IF(Y194=0,0,1)+IF(AA194=0,0,1)+IF(AC194=0,0,1)+IF(AE194=0,0,1)+IF(AG194=0,0,1)+IF(AI194=0,0,1)+IF(AK194=0,0,1)+IF(AM194=0,0,1)+IF(AO194=0,0,1)+IF(AQ194=0,0,1)+IF(AU194=0,0,1)+IF(AS194=0,0,1)+IF(AU194=0,0,1)+IF(AW194=0,0,1)+IF(AY194=0,0,1)+IF(BA194=0,0,1)+IF(BC194=0,0,1)+IF(BE194=0,0,1)</f>
        <v>0</v>
      </c>
      <c r="K194" s="80" t="str">
        <f>IF(J194=0,"-",IF(J194&gt;8,E194/8,E194/J194))</f>
        <v>-</v>
      </c>
      <c r="L194" s="81" t="str">
        <f>IF(OR(H194=0,J194=0),"-",H194/J194)</f>
        <v>-</v>
      </c>
      <c r="M194" s="46"/>
      <c r="N194" s="31">
        <f>IF(M194&gt;0,VLOOKUP(M194,'Начисление очков'!$L$4:$M$68,2,FALSE),0)</f>
        <v>0</v>
      </c>
      <c r="O194" s="35"/>
      <c r="P194" s="28">
        <f>IF(O194&gt;0,VLOOKUP(O194,'Начисление очков'!$G$4:$H$68,2,FALSE),0)</f>
        <v>0</v>
      </c>
      <c r="Q194" s="34"/>
      <c r="R194" s="31">
        <f>VLOOKUP(Q194,'Начисление очков'!$V$4:$W$68,2,FALSE)</f>
        <v>0</v>
      </c>
      <c r="S194" s="35"/>
      <c r="T194" s="28">
        <f>VLOOKUP(S194,'Начисление очков'!$Q$4:$R$68,2,FALSE)</f>
        <v>0</v>
      </c>
      <c r="U194" s="35"/>
      <c r="V194" s="28">
        <f>VLOOKUP(U194,'Начисление очков'!$Q$4:$R$68,2,FALSE)</f>
        <v>0</v>
      </c>
      <c r="W194" s="34"/>
      <c r="X194" s="31">
        <f>VLOOKUP(W194,'Начисление очков'!$V$4:$W$68,2,FALSE)</f>
        <v>0</v>
      </c>
      <c r="Y194" s="35"/>
      <c r="Z194" s="28">
        <f>IF(Y194&gt;0,VLOOKUP(Y194,'Начисление очков'!$G$4:$H$68,2,FALSE),0)</f>
        <v>0</v>
      </c>
      <c r="AA194" s="56"/>
      <c r="AB194" s="57">
        <f>IF(AA194&gt;0,VLOOKUP(AA194,'Начисление очков'!$B$4:$C$68,2,FALSE),0)</f>
        <v>0</v>
      </c>
      <c r="AC194" s="35"/>
      <c r="AD194" s="28">
        <f>IF(AC194&gt;0,VLOOKUP(AC194,'Начисление очков'!$G$4:$H$68,2,FALSE),0)</f>
        <v>0</v>
      </c>
      <c r="AE194" s="34"/>
      <c r="AF194" s="31">
        <f>VLOOKUP(AE194,'Начисление очков'!$V$4:$W$68,2,FALSE)</f>
        <v>0</v>
      </c>
      <c r="AG194" s="6"/>
      <c r="AH194" s="6">
        <f>IF(AG194&gt;0,VLOOKUP(AG194,'Начисление очков'!$B$4:$C$68,2,FALSE),0)</f>
        <v>0</v>
      </c>
      <c r="AI194" s="46"/>
      <c r="AJ194" s="34">
        <f>IF(AI194&gt;0,VLOOKUP(AI194,'Начисление очков'!$B$4:$C$68,2,FALSE),0)</f>
        <v>0</v>
      </c>
      <c r="AK194" s="6"/>
      <c r="AL194" s="28">
        <f>VLOOKUP(AK194,'Начисление очков'!$V$4:$W$68,2,FALSE)</f>
        <v>0</v>
      </c>
      <c r="AM194" s="34"/>
      <c r="AN194" s="31">
        <f>IF(AM194&gt;0,VLOOKUP(AM194,'Начисление очков'!$G$4:$H$68,2,FALSE),0)</f>
        <v>0</v>
      </c>
      <c r="AO194" s="35"/>
      <c r="AP194" s="107">
        <f>VLOOKUP(AO194,'Начисление очков'!$L$4:$M$68,2,FALSE)</f>
        <v>0</v>
      </c>
      <c r="AQ194" s="34"/>
      <c r="AR194" s="31">
        <f>VLOOKUP(AQ194,'Начисление очков'!$G$4:$H$68,2,FALSE)</f>
        <v>0</v>
      </c>
      <c r="AS194" s="35"/>
      <c r="AT194" s="28">
        <f>VLOOKUP(AS194,'Начисление очков'!$L$4:$M$68,2,FALSE)</f>
        <v>0</v>
      </c>
      <c r="AU194" s="56"/>
      <c r="AV194" s="57">
        <f>VLOOKUP(AU194,'Начисление очков'!$Q$4:$R$68,2,FALSE)</f>
        <v>0</v>
      </c>
      <c r="AW194" s="35"/>
      <c r="AX194" s="28">
        <f>VLOOKUP(AW194,'Начисление очков'!$Q$4:$R$68,2,FALSE)</f>
        <v>0</v>
      </c>
      <c r="AY194" s="46"/>
      <c r="AZ194" s="31">
        <f>IF(AY194&gt;0,VLOOKUP(AY194,'Начисление очков'!$Q$4:$R$68,2,FALSE),0)</f>
        <v>0</v>
      </c>
      <c r="BA194" s="6"/>
      <c r="BB194" s="28">
        <f>VLOOKUP(BA194,'Начисление очков'!$L$4:$M$68,2,FALSE)</f>
        <v>0</v>
      </c>
      <c r="BC194" s="46"/>
      <c r="BD194" s="34">
        <f>IF(BC194&gt;0,VLOOKUP(BC194,'Начисление очков'!$B$4:$C$68,2,FALSE),0)</f>
        <v>0</v>
      </c>
      <c r="BE194" s="35"/>
      <c r="BF194" s="28">
        <f>IF(BE194&gt;0,VLOOKUP(BE194,'Начисление очков'!$G$4:$H$68,2,FALSE),0)</f>
        <v>0</v>
      </c>
      <c r="BG194" s="223"/>
      <c r="BH194" s="222">
        <f>IF(BG194&gt;0,VLOOKUP(BG194,'Начисление очков'!$L$4:$M$68,2,FALSE),0)</f>
        <v>0</v>
      </c>
      <c r="BI194" s="87">
        <v>0</v>
      </c>
      <c r="BJ194" s="88">
        <v>0</v>
      </c>
      <c r="BK194" s="88">
        <v>183</v>
      </c>
      <c r="BM194" s="24" t="e">
        <f>IF(#REF!=0,0,1)</f>
        <v>#REF!</v>
      </c>
    </row>
    <row r="195" spans="2:65" ht="15.9" customHeight="1" x14ac:dyDescent="0.3">
      <c r="B195" s="66"/>
      <c r="C195" s="67">
        <f>C193+1</f>
        <v>184</v>
      </c>
      <c r="D195" s="114">
        <f>IF(BK195=0," ",BK195-C195)</f>
        <v>-7</v>
      </c>
      <c r="E195" s="65">
        <f>LARGE((N195,P195,R195,T195,V195,X195,Z195,AB195,AD195,AF195,AH195,AJ195,AL195,AN195,AP195,AR195,AT195,AV195,AX195,AZ195,BB195,BD195,BF195),1)+LARGE((N195,P195,R195,T195,V195,X195,Z195,AB195,AD195,AF195,AH195,AJ195,AL195,AN195,AP195,AR195,AT195,AV195,AX195,AZ195,BB195,BD195,BF195),2)+LARGE((N195,P195,R195,T195,V195,X195,Z195,AB195,AD195,AF195,AH195,AJ195,AL195,AN195,AP195,AR195,AT195,AV195,AX195,AZ195,BB195,BD195,BF195),3)+LARGE((N195,P195,R195,T195,V195,X195,Z195,AB195,AD195,AF195,AH195,AJ195,AL195,AN195,AP195,AR195,AT195,AV195,AX195,AZ195,BB195,BD195,BF195),4)+LARGE((N195,P195,R195,T195,V195,X195,Z195,AB195,AD195,AF195,AH195,AJ195,AL195,AN195,AP195,AR195,AT195,AV195,AX195,AZ195,BB195,BD195,BF195),5)+LARGE((N195,P195,R195,T195,V195,X195,Z195,AB195,AD195,AF195,AH195,AJ195,AL195,AN195,AP195,AR195,AT195,AV195,AX195,AZ195,BB195,BD195,BF195),6)+LARGE((N195,P195,R195,T195,V195,X195,Z195,AB195,AD195,AF195,AH195,AJ195,AL195,AN195,AP195,AR195,AT195,AV195,AX195,AZ195,BB195,BD195,BF195),7)+LARGE((N195,P195,R195,T195,V195,X195,Z195,AB195,AD195,AF195,AH195,AJ195,AL195,AN195,AP195,AR195,AT195,AV195,AX195,AZ195,BB195,BD195,BF195),8)</f>
        <v>0</v>
      </c>
      <c r="F195" s="74">
        <f>E195-BI195</f>
        <v>0</v>
      </c>
      <c r="G195" s="73" t="str">
        <f t="shared" ref="G139:G195" si="0">IF(SUMIF(M195:BF195,"&lt;0")&lt;&gt;0,SUMIF(M195:BF195,"&lt;0")*(-1)," ")</f>
        <v xml:space="preserve"> </v>
      </c>
      <c r="H195" s="77">
        <f t="shared" ref="H139:H195" si="1">N195+P195+R195+T195+V195+X195+Z195+AB195+AD195+AF195+AH195+AJ195+AL195+AN195+AP195+AR195+AT195+AV195+AX195+AZ195+BB195+BD195+BF195</f>
        <v>0</v>
      </c>
      <c r="I195" s="74">
        <f>H195-BJ195</f>
        <v>0</v>
      </c>
      <c r="J195" s="78">
        <f t="shared" ref="J139:J195" si="2">IF(M195=0,0,1)+IF(O195=0,0,1)+IF(Q195=0,0,1)+IF(S195=0,0,1)+IF(U195=0,0,1)+IF(W195=0,0,1)+IF(Y195=0,0,1)+IF(AA195=0,0,1)+IF(AC195=0,0,1)+IF(AE195=0,0,1)+IF(AG195=0,0,1)+IF(AI195=0,0,1)+IF(AK195=0,0,1)+IF(AM195=0,0,1)+IF(AO195=0,0,1)+IF(AQ195=0,0,1)+IF(AU195=0,0,1)+IF(AS195=0,0,1)+IF(AU195=0,0,1)+IF(AW195=0,0,1)+IF(AY195=0,0,1)+IF(BA195=0,0,1)+IF(BC195=0,0,1)+IF(BE195=0,0,1)</f>
        <v>0</v>
      </c>
      <c r="K195" s="80" t="str">
        <f t="shared" ref="K195" si="3">IF(J195=0,"-",IF(J195&gt;8,E195/8,E195/J195))</f>
        <v>-</v>
      </c>
      <c r="L195" s="81" t="str">
        <f t="shared" ref="L195" si="4">IF(OR(H195=0,J195=0),"-",H195/J195)</f>
        <v>-</v>
      </c>
      <c r="M195" s="46"/>
      <c r="N195" s="31">
        <f>IF(M195&gt;0,VLOOKUP(M195,'Начисление очков'!$L$4:$M$68,2,FALSE),0)</f>
        <v>0</v>
      </c>
      <c r="O195" s="35"/>
      <c r="P195" s="28">
        <f>IF(O195&gt;0,VLOOKUP(O195,'Начисление очков'!$G$4:$H$68,2,FALSE),0)</f>
        <v>0</v>
      </c>
      <c r="Q195" s="34"/>
      <c r="R195" s="31">
        <f>VLOOKUP(Q195,'Начисление очков'!$V$4:$W$68,2,FALSE)</f>
        <v>0</v>
      </c>
      <c r="S195" s="35"/>
      <c r="T195" s="28">
        <f>VLOOKUP(S195,'Начисление очков'!$Q$4:$R$68,2,FALSE)</f>
        <v>0</v>
      </c>
      <c r="U195" s="35"/>
      <c r="V195" s="28">
        <f>VLOOKUP(U195,'Начисление очков'!$Q$4:$R$68,2,FALSE)</f>
        <v>0</v>
      </c>
      <c r="W195" s="34"/>
      <c r="X195" s="31">
        <f>VLOOKUP(W195,'Начисление очков'!$V$4:$W$68,2,FALSE)</f>
        <v>0</v>
      </c>
      <c r="Y195" s="35"/>
      <c r="Z195" s="28">
        <f>IF(Y195&gt;0,VLOOKUP(Y195,'Начисление очков'!$G$4:$H$68,2,FALSE),0)</f>
        <v>0</v>
      </c>
      <c r="AA195" s="56"/>
      <c r="AB195" s="57">
        <f>IF(AA195&gt;0,VLOOKUP(AA195,'Начисление очков'!$B$4:$C$68,2,FALSE),0)</f>
        <v>0</v>
      </c>
      <c r="AC195" s="35"/>
      <c r="AD195" s="28">
        <f>IF(AC195&gt;0,VLOOKUP(AC195,'Начисление очков'!$G$4:$H$68,2,FALSE),0)</f>
        <v>0</v>
      </c>
      <c r="AE195" s="34"/>
      <c r="AF195" s="31">
        <f>VLOOKUP(AE195,'Начисление очков'!$V$4:$W$68,2,FALSE)</f>
        <v>0</v>
      </c>
      <c r="AG195" s="6"/>
      <c r="AH195" s="6">
        <f>IF(AG195&gt;0,VLOOKUP(AG195,'Начисление очков'!$B$4:$C$68,2,FALSE),0)</f>
        <v>0</v>
      </c>
      <c r="AI195" s="46"/>
      <c r="AJ195" s="34">
        <f>IF(AI195&gt;0,VLOOKUP(AI195,'Начисление очков'!$B$4:$C$68,2,FALSE),0)</f>
        <v>0</v>
      </c>
      <c r="AK195" s="6"/>
      <c r="AL195" s="28">
        <f>VLOOKUP(AK195,'Начисление очков'!$V$4:$W$68,2,FALSE)</f>
        <v>0</v>
      </c>
      <c r="AM195" s="34"/>
      <c r="AN195" s="31">
        <f>IF(AM195&gt;0,VLOOKUP(AM195,'Начисление очков'!$G$4:$H$68,2,FALSE),0)</f>
        <v>0</v>
      </c>
      <c r="AO195" s="35"/>
      <c r="AP195" s="107">
        <f>VLOOKUP(AO195,'Начисление очков'!$L$4:$M$68,2,FALSE)</f>
        <v>0</v>
      </c>
      <c r="AQ195" s="34"/>
      <c r="AR195" s="31">
        <f>VLOOKUP(AQ195,'Начисление очков'!$G$4:$H$68,2,FALSE)</f>
        <v>0</v>
      </c>
      <c r="AS195" s="35"/>
      <c r="AT195" s="28">
        <f>VLOOKUP(AS195,'Начисление очков'!$L$4:$M$68,2,FALSE)</f>
        <v>0</v>
      </c>
      <c r="AU195" s="56"/>
      <c r="AV195" s="57">
        <f>VLOOKUP(AU195,'Начисление очков'!$Q$4:$R$68,2,FALSE)</f>
        <v>0</v>
      </c>
      <c r="AW195" s="35"/>
      <c r="AX195" s="28">
        <f>VLOOKUP(AW195,'Начисление очков'!$Q$4:$R$68,2,FALSE)</f>
        <v>0</v>
      </c>
      <c r="AY195" s="46"/>
      <c r="AZ195" s="31">
        <f>IF(AY195&gt;0,VLOOKUP(AY195,'Начисление очков'!$Q$4:$R$68,2,FALSE),0)</f>
        <v>0</v>
      </c>
      <c r="BA195" s="6"/>
      <c r="BB195" s="28">
        <f>VLOOKUP(BA195,'Начисление очков'!$L$4:$M$68,2,FALSE)</f>
        <v>0</v>
      </c>
      <c r="BC195" s="46"/>
      <c r="BD195" s="34">
        <f>IF(BC195&gt;0,VLOOKUP(BC195,'Начисление очков'!$B$4:$C$68,2,FALSE),0)</f>
        <v>0</v>
      </c>
      <c r="BE195" s="35"/>
      <c r="BF195" s="28">
        <f>IF(BE195&gt;0,VLOOKUP(BE195,'Начисление очков'!$G$4:$H$68,2,FALSE),0)</f>
        <v>0</v>
      </c>
      <c r="BG195" s="223"/>
      <c r="BH195" s="222">
        <f>IF(BG195&gt;0,VLOOKUP(BG195,'Начисление очков'!$L$4:$M$68,2,FALSE),0)</f>
        <v>0</v>
      </c>
      <c r="BI195" s="87"/>
      <c r="BJ195" s="88"/>
      <c r="BK195" s="88">
        <v>177</v>
      </c>
      <c r="BM195" s="24" t="e">
        <f>IF(#REF!=0,0,1)</f>
        <v>#REF!</v>
      </c>
    </row>
    <row r="196" spans="2:65" ht="15.9" customHeight="1" thickBot="1" x14ac:dyDescent="0.35">
      <c r="B196" s="68"/>
      <c r="C196" s="69"/>
      <c r="D196" s="70"/>
      <c r="E196" s="71"/>
      <c r="F196" s="75"/>
      <c r="G196" s="76"/>
      <c r="H196" s="82"/>
      <c r="I196" s="75"/>
      <c r="J196" s="83"/>
      <c r="K196" s="84"/>
      <c r="L196" s="85"/>
      <c r="M196" s="49"/>
      <c r="N196" s="42"/>
      <c r="O196" s="48"/>
      <c r="P196" s="43"/>
      <c r="Q196" s="42"/>
      <c r="R196" s="42"/>
      <c r="S196" s="48"/>
      <c r="T196" s="43"/>
      <c r="U196" s="48"/>
      <c r="V196" s="43"/>
      <c r="W196" s="42"/>
      <c r="X196" s="42"/>
      <c r="Y196" s="48"/>
      <c r="Z196" s="43"/>
      <c r="AA196" s="100"/>
      <c r="AB196" s="93"/>
      <c r="AC196" s="48"/>
      <c r="AD196" s="43"/>
      <c r="AE196" s="42"/>
      <c r="AF196" s="42"/>
      <c r="AG196" s="43"/>
      <c r="AH196" s="43"/>
      <c r="AI196" s="49"/>
      <c r="AJ196" s="42"/>
      <c r="AK196" s="43"/>
      <c r="AL196" s="43"/>
      <c r="AM196" s="42"/>
      <c r="AN196" s="42"/>
      <c r="AO196" s="48"/>
      <c r="AP196" s="108"/>
      <c r="AQ196" s="42"/>
      <c r="AR196" s="42"/>
      <c r="AS196" s="48"/>
      <c r="AT196" s="43"/>
      <c r="AU196" s="100"/>
      <c r="AV196" s="93"/>
      <c r="AW196" s="48"/>
      <c r="AX196" s="43"/>
      <c r="AY196" s="49"/>
      <c r="AZ196" s="42"/>
      <c r="BA196" s="43"/>
      <c r="BB196" s="43"/>
      <c r="BC196" s="49"/>
      <c r="BD196" s="42"/>
      <c r="BE196" s="48"/>
      <c r="BF196" s="43"/>
      <c r="BG196" s="225"/>
      <c r="BH196" s="226"/>
      <c r="BI196" s="51"/>
      <c r="BJ196" s="50"/>
      <c r="BK196" s="50"/>
      <c r="BM196" s="24" t="e">
        <f>IF(#REF!=0,0,1)</f>
        <v>#REF!</v>
      </c>
    </row>
    <row r="197" spans="2:65" x14ac:dyDescent="0.3">
      <c r="H197" s="37"/>
      <c r="BM197" s="38" t="e">
        <f>SUM(BM10:BM196)</f>
        <v>#REF!</v>
      </c>
    </row>
  </sheetData>
  <sortState ref="B10:BK194">
    <sortCondition descending="1" ref="E10:E194"/>
    <sortCondition descending="1" ref="K10:K194"/>
    <sortCondition descending="1" ref="L10:L194"/>
    <sortCondition descending="1" ref="H10:H194"/>
    <sortCondition ref="F10:F194"/>
  </sortState>
  <mergeCells count="87">
    <mergeCell ref="M6:N6"/>
    <mergeCell ref="M7:N7"/>
    <mergeCell ref="M8:N8"/>
    <mergeCell ref="M5:BB5"/>
    <mergeCell ref="BG7:BH7"/>
    <mergeCell ref="AO6:AP6"/>
    <mergeCell ref="Q6:R6"/>
    <mergeCell ref="Q7:R7"/>
    <mergeCell ref="Q8:R8"/>
    <mergeCell ref="AM6:AN6"/>
    <mergeCell ref="AM7:AN7"/>
    <mergeCell ref="AI8:AJ8"/>
    <mergeCell ref="W6:X6"/>
    <mergeCell ref="W7:X7"/>
    <mergeCell ref="W8:X8"/>
    <mergeCell ref="AI6:AJ6"/>
    <mergeCell ref="AI7:AJ7"/>
    <mergeCell ref="AK6:AL6"/>
    <mergeCell ref="AK7:AL7"/>
    <mergeCell ref="AK8:AL8"/>
    <mergeCell ref="AO7:AP7"/>
    <mergeCell ref="AO8:AP8"/>
    <mergeCell ref="AU8:AV8"/>
    <mergeCell ref="AY7:AZ7"/>
    <mergeCell ref="AW8:AX8"/>
    <mergeCell ref="AS8:AT8"/>
    <mergeCell ref="BG6:BH6"/>
    <mergeCell ref="BK5:BK9"/>
    <mergeCell ref="BJ5:BJ9"/>
    <mergeCell ref="BI5:BI9"/>
    <mergeCell ref="BG8:BH8"/>
    <mergeCell ref="BC5:BH5"/>
    <mergeCell ref="BE6:BF6"/>
    <mergeCell ref="BE7:BF7"/>
    <mergeCell ref="BE8:BF8"/>
    <mergeCell ref="BC6:BD6"/>
    <mergeCell ref="BC7:BD7"/>
    <mergeCell ref="BC8:BD8"/>
    <mergeCell ref="K5:K9"/>
    <mergeCell ref="E5:F9"/>
    <mergeCell ref="B5:B9"/>
    <mergeCell ref="AE6:AF6"/>
    <mergeCell ref="AE7:AF7"/>
    <mergeCell ref="AC6:AD6"/>
    <mergeCell ref="AC7:AD7"/>
    <mergeCell ref="AC8:AD8"/>
    <mergeCell ref="H5:I9"/>
    <mergeCell ref="J5:J9"/>
    <mergeCell ref="L5:L9"/>
    <mergeCell ref="AE8:AF8"/>
    <mergeCell ref="Y6:Z6"/>
    <mergeCell ref="Y7:Z7"/>
    <mergeCell ref="Y8:Z8"/>
    <mergeCell ref="S8:T8"/>
    <mergeCell ref="B2:G2"/>
    <mergeCell ref="B3:G3"/>
    <mergeCell ref="B4:G4"/>
    <mergeCell ref="G5:G8"/>
    <mergeCell ref="D5:D9"/>
    <mergeCell ref="C5:C9"/>
    <mergeCell ref="U8:V8"/>
    <mergeCell ref="S6:V6"/>
    <mergeCell ref="S7:V7"/>
    <mergeCell ref="AG6:AH6"/>
    <mergeCell ref="AA6:AB6"/>
    <mergeCell ref="AA7:AB7"/>
    <mergeCell ref="AA8:AB8"/>
    <mergeCell ref="AG8:AH8"/>
    <mergeCell ref="AG7:AH7"/>
    <mergeCell ref="AS7:AT7"/>
    <mergeCell ref="AW6:AX6"/>
    <mergeCell ref="AW7:AX7"/>
    <mergeCell ref="AU6:AV6"/>
    <mergeCell ref="AU7:AV7"/>
    <mergeCell ref="O6:P6"/>
    <mergeCell ref="O7:P7"/>
    <mergeCell ref="O8:P8"/>
    <mergeCell ref="BA6:BB6"/>
    <mergeCell ref="BA7:BB7"/>
    <mergeCell ref="BA8:BB8"/>
    <mergeCell ref="AM8:AN8"/>
    <mergeCell ref="AQ6:AR6"/>
    <mergeCell ref="AQ7:AR7"/>
    <mergeCell ref="AQ8:AR8"/>
    <mergeCell ref="AY6:AZ6"/>
    <mergeCell ref="AY8:AZ8"/>
    <mergeCell ref="AS6:AT6"/>
  </mergeCells>
  <pageMargins left="0" right="0" top="0" bottom="0" header="0" footer="0"/>
  <pageSetup paperSize="9" scale="13" fitToHeight="5" orientation="portrait" r:id="rId1"/>
  <webPublishItems count="1">
    <webPublishItem id="10701" divId="2013_08_06_Rating_1 MAIN_1_10701" sourceType="range" sourceRef="B2:BH73" destinationFile="C:\Users\idel\Documents\Other\My\Tennis\Подсчет рейтингов\2013_08_06_Rating_1 MAIN_1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8"/>
  <sheetViews>
    <sheetView topLeftCell="A46" workbookViewId="0">
      <selection activeCell="B77" sqref="B77"/>
    </sheetView>
  </sheetViews>
  <sheetFormatPr defaultColWidth="9.109375" defaultRowHeight="14.4" x14ac:dyDescent="0.3"/>
  <cols>
    <col min="1" max="1" width="9.109375" style="7"/>
    <col min="2" max="2" width="9.6640625" style="7" customWidth="1"/>
    <col min="3" max="3" width="15.6640625" style="8" customWidth="1"/>
    <col min="4" max="4" width="6.6640625" style="9" customWidth="1"/>
    <col min="5" max="5" width="6.6640625" style="7" customWidth="1"/>
    <col min="6" max="6" width="7.109375" style="7" customWidth="1"/>
    <col min="7" max="7" width="9.6640625" style="7" customWidth="1"/>
    <col min="8" max="8" width="15.6640625" style="8" customWidth="1"/>
    <col min="9" max="9" width="6.6640625" style="9" customWidth="1"/>
    <col min="10" max="10" width="6.6640625" style="7" customWidth="1"/>
    <col min="11" max="11" width="7.109375" style="7" customWidth="1"/>
    <col min="12" max="12" width="9.6640625" style="7" customWidth="1"/>
    <col min="13" max="13" width="15.6640625" style="8" customWidth="1"/>
    <col min="14" max="14" width="6.6640625" style="9" customWidth="1"/>
    <col min="15" max="15" width="6.6640625" style="7" customWidth="1"/>
    <col min="16" max="16" width="7.109375" style="7" customWidth="1"/>
    <col min="17" max="17" width="9.6640625" style="7" customWidth="1"/>
    <col min="18" max="18" width="15.6640625" style="8" customWidth="1"/>
    <col min="19" max="19" width="6.6640625" style="9" customWidth="1"/>
    <col min="20" max="21" width="6.6640625" style="7" customWidth="1"/>
    <col min="22" max="22" width="9.6640625" style="7" customWidth="1"/>
    <col min="23" max="23" width="15.6640625" style="8" customWidth="1"/>
    <col min="24" max="24" width="6.6640625" style="9" customWidth="1"/>
    <col min="25" max="25" width="6.6640625" style="7" customWidth="1"/>
    <col min="26" max="26" width="7.109375" style="7" customWidth="1"/>
    <col min="27" max="16384" width="9.109375" style="7"/>
  </cols>
  <sheetData>
    <row r="1" spans="2:25" x14ac:dyDescent="0.3">
      <c r="V1" s="111"/>
    </row>
    <row r="2" spans="2:25" ht="30.75" customHeight="1" x14ac:dyDescent="0.3">
      <c r="B2" s="202" t="s">
        <v>118</v>
      </c>
      <c r="C2" s="202"/>
      <c r="D2" s="203"/>
      <c r="G2" s="204" t="s">
        <v>119</v>
      </c>
      <c r="H2" s="204"/>
      <c r="I2" s="205"/>
      <c r="L2" s="206" t="s">
        <v>120</v>
      </c>
      <c r="M2" s="206"/>
      <c r="N2" s="207"/>
      <c r="Q2" s="208" t="s">
        <v>121</v>
      </c>
      <c r="R2" s="209"/>
      <c r="S2" s="210"/>
      <c r="V2" s="211" t="s">
        <v>178</v>
      </c>
      <c r="W2" s="212"/>
      <c r="X2" s="213"/>
    </row>
    <row r="3" spans="2:25" s="15" customFormat="1" ht="20.25" customHeight="1" x14ac:dyDescent="0.3">
      <c r="B3" s="54" t="s">
        <v>22</v>
      </c>
      <c r="C3" s="54" t="s">
        <v>23</v>
      </c>
      <c r="D3" s="54" t="s">
        <v>25</v>
      </c>
      <c r="E3" s="54" t="s">
        <v>24</v>
      </c>
      <c r="G3" s="54" t="s">
        <v>22</v>
      </c>
      <c r="H3" s="54" t="s">
        <v>23</v>
      </c>
      <c r="I3" s="54" t="s">
        <v>25</v>
      </c>
      <c r="J3" s="54" t="s">
        <v>24</v>
      </c>
      <c r="L3" s="54" t="s">
        <v>22</v>
      </c>
      <c r="M3" s="54" t="s">
        <v>23</v>
      </c>
      <c r="N3" s="54" t="s">
        <v>25</v>
      </c>
      <c r="O3" s="54" t="s">
        <v>24</v>
      </c>
      <c r="Q3" s="54" t="s">
        <v>22</v>
      </c>
      <c r="R3" s="54" t="s">
        <v>23</v>
      </c>
      <c r="S3" s="54" t="s">
        <v>25</v>
      </c>
      <c r="T3" s="54" t="s">
        <v>24</v>
      </c>
      <c r="V3" s="54" t="s">
        <v>22</v>
      </c>
      <c r="W3" s="54" t="s">
        <v>23</v>
      </c>
      <c r="X3" s="54" t="s">
        <v>25</v>
      </c>
      <c r="Y3" s="54" t="s">
        <v>24</v>
      </c>
    </row>
    <row r="4" spans="2:25" ht="14.7" x14ac:dyDescent="0.35">
      <c r="B4" s="5">
        <v>1</v>
      </c>
      <c r="C4" s="47">
        <v>1000</v>
      </c>
      <c r="D4" s="10"/>
      <c r="E4" s="12"/>
      <c r="G4" s="19">
        <v>1</v>
      </c>
      <c r="H4" s="47">
        <v>600</v>
      </c>
      <c r="I4" s="10"/>
      <c r="J4" s="12"/>
      <c r="L4" s="5">
        <v>1</v>
      </c>
      <c r="M4" s="53">
        <v>360</v>
      </c>
      <c r="N4" s="10"/>
      <c r="O4" s="12"/>
      <c r="Q4" s="5">
        <v>1</v>
      </c>
      <c r="R4" s="53">
        <v>215</v>
      </c>
      <c r="S4" s="10"/>
      <c r="T4" s="12"/>
      <c r="V4" s="5">
        <v>1</v>
      </c>
      <c r="W4" s="53">
        <v>50</v>
      </c>
      <c r="X4" s="10"/>
      <c r="Y4" s="12"/>
    </row>
    <row r="5" spans="2:25" ht="14.7" x14ac:dyDescent="0.35">
      <c r="B5" s="4">
        <v>2</v>
      </c>
      <c r="C5" s="47">
        <v>600</v>
      </c>
      <c r="D5" s="11">
        <f t="shared" ref="D5:D36" si="0">IF(C5=0,0,IF(C4=0,0,C5/C4))</f>
        <v>0.6</v>
      </c>
      <c r="E5" s="13"/>
      <c r="G5" s="4">
        <v>2</v>
      </c>
      <c r="H5" s="47">
        <f>H4*0.6</f>
        <v>360</v>
      </c>
      <c r="I5" s="11">
        <f t="shared" ref="I5:I68" si="1">IF(H5=0,0,IF(H4=0,0,H5/H4))</f>
        <v>0.6</v>
      </c>
      <c r="J5" s="13"/>
      <c r="L5" s="4">
        <v>2</v>
      </c>
      <c r="M5" s="53">
        <v>215</v>
      </c>
      <c r="N5" s="11">
        <f t="shared" ref="N5:N68" si="2">IF(M5=0,0,IF(M4=0,0,M5/M4))</f>
        <v>0.59722222222222221</v>
      </c>
      <c r="O5" s="13"/>
      <c r="Q5" s="4">
        <v>2</v>
      </c>
      <c r="R5" s="53">
        <v>130</v>
      </c>
      <c r="S5" s="11">
        <f t="shared" ref="S5:S68" si="3">IF(R5=0,0,IF(R4=0,0,R5/R4))</f>
        <v>0.60465116279069764</v>
      </c>
      <c r="T5" s="13"/>
      <c r="V5" s="4">
        <v>2</v>
      </c>
      <c r="W5" s="53">
        <v>30</v>
      </c>
      <c r="X5" s="11">
        <f t="shared" ref="X5:X68" si="4">IF(W5=0,0,IF(W4=0,0,W5/W4))</f>
        <v>0.6</v>
      </c>
      <c r="Y5" s="13"/>
    </row>
    <row r="6" spans="2:25" ht="14.7" x14ac:dyDescent="0.35">
      <c r="B6" s="4">
        <v>3</v>
      </c>
      <c r="C6" s="47">
        <v>420</v>
      </c>
      <c r="D6" s="18">
        <f t="shared" si="0"/>
        <v>0.7</v>
      </c>
      <c r="E6" s="22">
        <f>C6/C4</f>
        <v>0.42</v>
      </c>
      <c r="G6" s="4">
        <v>3</v>
      </c>
      <c r="H6" s="47">
        <v>250</v>
      </c>
      <c r="I6" s="18">
        <f t="shared" si="1"/>
        <v>0.69444444444444442</v>
      </c>
      <c r="J6" s="22"/>
      <c r="L6" s="4">
        <v>3</v>
      </c>
      <c r="M6" s="53">
        <v>150</v>
      </c>
      <c r="N6" s="18">
        <f t="shared" si="2"/>
        <v>0.69767441860465118</v>
      </c>
      <c r="O6" s="22"/>
      <c r="Q6" s="4">
        <v>3</v>
      </c>
      <c r="R6" s="53">
        <v>90</v>
      </c>
      <c r="S6" s="18">
        <f t="shared" si="3"/>
        <v>0.69230769230769229</v>
      </c>
      <c r="T6" s="22"/>
      <c r="V6" s="4">
        <v>3</v>
      </c>
      <c r="W6" s="53">
        <v>20</v>
      </c>
      <c r="X6" s="18">
        <f t="shared" si="4"/>
        <v>0.66666666666666663</v>
      </c>
      <c r="Y6" s="22"/>
    </row>
    <row r="7" spans="2:25" ht="14.7" x14ac:dyDescent="0.35">
      <c r="B7" s="4">
        <v>4</v>
      </c>
      <c r="C7" s="47">
        <v>360</v>
      </c>
      <c r="D7" s="11">
        <f t="shared" si="0"/>
        <v>0.8571428571428571</v>
      </c>
      <c r="E7" s="14">
        <f>IF(C5=0,0,IF(C7=0,0,C7/C5))</f>
        <v>0.6</v>
      </c>
      <c r="G7" s="4">
        <v>4</v>
      </c>
      <c r="H7" s="47">
        <v>215</v>
      </c>
      <c r="I7" s="11">
        <f t="shared" si="1"/>
        <v>0.86</v>
      </c>
      <c r="J7" s="14">
        <f>IF(H5=0,0,IF(H7=0,0,H7/H5))</f>
        <v>0.59722222222222221</v>
      </c>
      <c r="L7" s="4">
        <v>4</v>
      </c>
      <c r="M7" s="53">
        <v>130</v>
      </c>
      <c r="N7" s="11">
        <f t="shared" si="2"/>
        <v>0.8666666666666667</v>
      </c>
      <c r="O7" s="14">
        <f>IF(M5=0,0,IF(M7=0,0,M7/M5))</f>
        <v>0.60465116279069764</v>
      </c>
      <c r="Q7" s="4">
        <v>4</v>
      </c>
      <c r="R7" s="53">
        <v>77</v>
      </c>
      <c r="S7" s="11">
        <f t="shared" si="3"/>
        <v>0.85555555555555551</v>
      </c>
      <c r="T7" s="14">
        <f>IF(R5=0,0,IF(R7=0,0,R7/R5))</f>
        <v>0.59230769230769231</v>
      </c>
      <c r="V7" s="4">
        <v>4</v>
      </c>
      <c r="W7" s="53">
        <v>18</v>
      </c>
      <c r="X7" s="11">
        <f t="shared" si="4"/>
        <v>0.9</v>
      </c>
      <c r="Y7" s="14">
        <f>IF(W5=0,0,IF(W7=0,0,W7/W5))</f>
        <v>0.6</v>
      </c>
    </row>
    <row r="8" spans="2:25" ht="14.7" x14ac:dyDescent="0.35">
      <c r="B8" s="4">
        <v>5</v>
      </c>
      <c r="C8" s="47">
        <v>250</v>
      </c>
      <c r="D8" s="18">
        <f t="shared" si="0"/>
        <v>0.69444444444444442</v>
      </c>
      <c r="E8" s="20"/>
      <c r="G8" s="4">
        <v>5</v>
      </c>
      <c r="H8" s="47">
        <v>150</v>
      </c>
      <c r="I8" s="18">
        <f t="shared" si="1"/>
        <v>0.69767441860465118</v>
      </c>
      <c r="J8" s="20"/>
      <c r="L8" s="4">
        <v>5</v>
      </c>
      <c r="M8" s="53">
        <v>90</v>
      </c>
      <c r="N8" s="18">
        <f t="shared" si="2"/>
        <v>0.69230769230769229</v>
      </c>
      <c r="O8" s="20"/>
      <c r="Q8" s="4">
        <v>5</v>
      </c>
      <c r="R8" s="53">
        <v>55</v>
      </c>
      <c r="S8" s="18">
        <f t="shared" si="3"/>
        <v>0.7142857142857143</v>
      </c>
      <c r="T8" s="20"/>
      <c r="V8" s="4">
        <v>5</v>
      </c>
      <c r="W8" s="53">
        <v>15</v>
      </c>
      <c r="X8" s="18">
        <f t="shared" si="4"/>
        <v>0.83333333333333337</v>
      </c>
      <c r="Y8" s="20"/>
    </row>
    <row r="9" spans="2:25" ht="14.7" x14ac:dyDescent="0.35">
      <c r="B9" s="4">
        <v>6</v>
      </c>
      <c r="C9" s="47">
        <v>215</v>
      </c>
      <c r="D9" s="18">
        <f t="shared" si="0"/>
        <v>0.86</v>
      </c>
      <c r="E9" s="22">
        <f>IF(C7=0,0,IF(C9=0,0,C9/C7))</f>
        <v>0.59722222222222221</v>
      </c>
      <c r="G9" s="4">
        <v>6</v>
      </c>
      <c r="H9" s="47">
        <v>130</v>
      </c>
      <c r="I9" s="18">
        <f t="shared" si="1"/>
        <v>0.8666666666666667</v>
      </c>
      <c r="J9" s="22">
        <f>IF(H7=0,0,IF(H9=0,0,H9/H7))</f>
        <v>0.60465116279069764</v>
      </c>
      <c r="L9" s="4">
        <v>6</v>
      </c>
      <c r="M9" s="53">
        <f>M7*0.6</f>
        <v>78</v>
      </c>
      <c r="N9" s="18">
        <f t="shared" si="2"/>
        <v>0.8666666666666667</v>
      </c>
      <c r="O9" s="22">
        <f>IF(M7=0,0,IF(M9=0,0,M9/M7))</f>
        <v>0.6</v>
      </c>
      <c r="Q9" s="4">
        <v>6</v>
      </c>
      <c r="R9" s="53">
        <v>45</v>
      </c>
      <c r="S9" s="18">
        <f t="shared" si="3"/>
        <v>0.81818181818181823</v>
      </c>
      <c r="T9" s="22">
        <f>IF(R7=0,0,IF(R9=0,0,R9/R7))</f>
        <v>0.58441558441558439</v>
      </c>
      <c r="V9" s="4">
        <v>6</v>
      </c>
      <c r="W9" s="53">
        <v>13</v>
      </c>
      <c r="X9" s="18">
        <f t="shared" si="4"/>
        <v>0.8666666666666667</v>
      </c>
      <c r="Y9" s="22">
        <f>IF(W7=0,0,IF(W9=0,0,W9/W7))</f>
        <v>0.72222222222222221</v>
      </c>
    </row>
    <row r="10" spans="2:25" ht="14.7" x14ac:dyDescent="0.35">
      <c r="B10" s="4">
        <v>7</v>
      </c>
      <c r="C10" s="47">
        <v>200</v>
      </c>
      <c r="D10" s="11">
        <f t="shared" si="0"/>
        <v>0.93023255813953487</v>
      </c>
      <c r="E10" s="12"/>
      <c r="G10" s="4">
        <v>7</v>
      </c>
      <c r="H10" s="47">
        <v>110</v>
      </c>
      <c r="I10" s="11">
        <f t="shared" si="1"/>
        <v>0.84615384615384615</v>
      </c>
      <c r="J10" s="12"/>
      <c r="L10" s="4">
        <v>7</v>
      </c>
      <c r="M10" s="53">
        <f>M7*0.5</f>
        <v>65</v>
      </c>
      <c r="N10" s="11">
        <f t="shared" si="2"/>
        <v>0.83333333333333337</v>
      </c>
      <c r="O10" s="12"/>
      <c r="Q10" s="4">
        <v>7</v>
      </c>
      <c r="R10" s="53">
        <v>40</v>
      </c>
      <c r="S10" s="11">
        <f t="shared" si="3"/>
        <v>0.88888888888888884</v>
      </c>
      <c r="T10" s="12"/>
      <c r="V10" s="4">
        <v>7</v>
      </c>
      <c r="W10" s="53">
        <v>12</v>
      </c>
      <c r="X10" s="11">
        <f t="shared" si="4"/>
        <v>0.92307692307692313</v>
      </c>
      <c r="Y10" s="12"/>
    </row>
    <row r="11" spans="2:25" ht="14.7" x14ac:dyDescent="0.35">
      <c r="B11" s="4">
        <v>8</v>
      </c>
      <c r="C11" s="47">
        <v>180</v>
      </c>
      <c r="D11" s="11">
        <f t="shared" si="0"/>
        <v>0.9</v>
      </c>
      <c r="E11" s="14">
        <f>IF(C7=0,0,IF(C11=0,0,C11/C7))</f>
        <v>0.5</v>
      </c>
      <c r="G11" s="4">
        <v>8</v>
      </c>
      <c r="H11" s="47">
        <f>H10</f>
        <v>110</v>
      </c>
      <c r="I11" s="11">
        <f t="shared" si="1"/>
        <v>1</v>
      </c>
      <c r="J11" s="14">
        <f>IF(H7=0,0,IF(H11=0,0,H11/H7))</f>
        <v>0.51162790697674421</v>
      </c>
      <c r="L11" s="4">
        <v>8</v>
      </c>
      <c r="M11" s="53">
        <f>M10</f>
        <v>65</v>
      </c>
      <c r="N11" s="11">
        <f t="shared" si="2"/>
        <v>1</v>
      </c>
      <c r="O11" s="14">
        <f>IF(M7=0,0,IF(M11=0,0,M11/M7))</f>
        <v>0.5</v>
      </c>
      <c r="Q11" s="4">
        <v>8</v>
      </c>
      <c r="R11" s="53">
        <v>38</v>
      </c>
      <c r="S11" s="11">
        <f t="shared" si="3"/>
        <v>0.95</v>
      </c>
      <c r="T11" s="14">
        <f>IF(R7=0,0,IF(R11=0,0,R11/R7))</f>
        <v>0.4935064935064935</v>
      </c>
      <c r="V11" s="4">
        <v>8</v>
      </c>
      <c r="W11" s="53">
        <f>W10</f>
        <v>12</v>
      </c>
      <c r="X11" s="11">
        <f t="shared" si="4"/>
        <v>1</v>
      </c>
      <c r="Y11" s="14">
        <f>IF(W7=0,0,IF(W11=0,0,W11/W7))</f>
        <v>0.66666666666666663</v>
      </c>
    </row>
    <row r="12" spans="2:25" ht="14.7" x14ac:dyDescent="0.35">
      <c r="B12" s="4">
        <v>9</v>
      </c>
      <c r="C12" s="47">
        <v>145</v>
      </c>
      <c r="D12" s="18">
        <f t="shared" si="0"/>
        <v>0.80555555555555558</v>
      </c>
      <c r="E12" s="20"/>
      <c r="G12" s="4">
        <v>9</v>
      </c>
      <c r="H12" s="47">
        <v>90</v>
      </c>
      <c r="I12" s="18">
        <f t="shared" si="1"/>
        <v>0.81818181818181823</v>
      </c>
      <c r="J12" s="20"/>
      <c r="L12" s="4">
        <v>9</v>
      </c>
      <c r="M12" s="53">
        <v>50</v>
      </c>
      <c r="N12" s="18">
        <f t="shared" si="2"/>
        <v>0.76923076923076927</v>
      </c>
      <c r="O12" s="20"/>
      <c r="Q12" s="4">
        <v>9</v>
      </c>
      <c r="R12" s="53">
        <v>30</v>
      </c>
      <c r="S12" s="18">
        <f t="shared" si="3"/>
        <v>0.78947368421052633</v>
      </c>
      <c r="T12" s="20"/>
      <c r="V12" s="4">
        <v>9</v>
      </c>
      <c r="W12" s="53">
        <v>10</v>
      </c>
      <c r="X12" s="18">
        <f t="shared" si="4"/>
        <v>0.83333333333333337</v>
      </c>
      <c r="Y12" s="20"/>
    </row>
    <row r="13" spans="2:25" ht="14.7" x14ac:dyDescent="0.35">
      <c r="B13" s="4">
        <v>10</v>
      </c>
      <c r="C13" s="47">
        <v>125</v>
      </c>
      <c r="D13" s="18">
        <f t="shared" si="0"/>
        <v>0.86206896551724133</v>
      </c>
      <c r="E13" s="21">
        <f>IF(C11=0,0,IF(C13=0,0,C13/C11))</f>
        <v>0.69444444444444442</v>
      </c>
      <c r="G13" s="4">
        <v>10</v>
      </c>
      <c r="H13" s="47">
        <v>75</v>
      </c>
      <c r="I13" s="18">
        <f t="shared" si="1"/>
        <v>0.83333333333333337</v>
      </c>
      <c r="J13" s="21">
        <f>IF(H11=0,0,IF(H13=0,0,H13/H11))</f>
        <v>0.68181818181818177</v>
      </c>
      <c r="L13" s="4">
        <v>10</v>
      </c>
      <c r="M13" s="53">
        <v>45</v>
      </c>
      <c r="N13" s="18">
        <f t="shared" si="2"/>
        <v>0.9</v>
      </c>
      <c r="O13" s="21">
        <f>IF(M11=0,0,IF(M13=0,0,M13/M11))</f>
        <v>0.69230769230769229</v>
      </c>
      <c r="Q13" s="4">
        <v>10</v>
      </c>
      <c r="R13" s="53">
        <v>27</v>
      </c>
      <c r="S13" s="18">
        <f t="shared" si="3"/>
        <v>0.9</v>
      </c>
      <c r="T13" s="21">
        <f>IF(R11=0,0,IF(R13=0,0,R13/R11))</f>
        <v>0.71052631578947367</v>
      </c>
      <c r="V13" s="4">
        <v>10</v>
      </c>
      <c r="W13" s="53">
        <v>9</v>
      </c>
      <c r="X13" s="18">
        <f t="shared" si="4"/>
        <v>0.9</v>
      </c>
      <c r="Y13" s="21">
        <f>IF(W11=0,0,IF(W13=0,0,W13/W11))</f>
        <v>0.75</v>
      </c>
    </row>
    <row r="14" spans="2:25" ht="14.7" x14ac:dyDescent="0.35">
      <c r="B14" s="4">
        <v>11</v>
      </c>
      <c r="C14" s="47">
        <v>117</v>
      </c>
      <c r="D14" s="11">
        <f t="shared" si="0"/>
        <v>0.93600000000000005</v>
      </c>
      <c r="E14" s="12"/>
      <c r="G14" s="4">
        <v>11</v>
      </c>
      <c r="H14" s="47">
        <v>65</v>
      </c>
      <c r="I14" s="11">
        <f t="shared" si="1"/>
        <v>0.8666666666666667</v>
      </c>
      <c r="J14" s="12"/>
      <c r="L14" s="4">
        <v>11</v>
      </c>
      <c r="M14" s="53">
        <v>40</v>
      </c>
      <c r="N14" s="11">
        <f t="shared" si="2"/>
        <v>0.88888888888888884</v>
      </c>
      <c r="O14" s="12"/>
      <c r="Q14" s="4">
        <v>11</v>
      </c>
      <c r="R14" s="53">
        <v>25</v>
      </c>
      <c r="S14" s="11">
        <f t="shared" si="3"/>
        <v>0.92592592592592593</v>
      </c>
      <c r="T14" s="12"/>
      <c r="V14" s="4">
        <v>11</v>
      </c>
      <c r="W14" s="53">
        <v>8</v>
      </c>
      <c r="X14" s="11">
        <f t="shared" si="4"/>
        <v>0.88888888888888884</v>
      </c>
      <c r="Y14" s="12"/>
    </row>
    <row r="15" spans="2:25" ht="14.7" x14ac:dyDescent="0.35">
      <c r="B15" s="4">
        <v>12</v>
      </c>
      <c r="C15" s="47">
        <v>110</v>
      </c>
      <c r="D15" s="11">
        <f t="shared" si="0"/>
        <v>0.94017094017094016</v>
      </c>
      <c r="E15" s="14">
        <f>C14/C11</f>
        <v>0.65</v>
      </c>
      <c r="G15" s="4">
        <v>12</v>
      </c>
      <c r="H15" s="47">
        <f>H14</f>
        <v>65</v>
      </c>
      <c r="I15" s="11">
        <f t="shared" si="1"/>
        <v>1</v>
      </c>
      <c r="J15" s="14">
        <f>H15/H11</f>
        <v>0.59090909090909094</v>
      </c>
      <c r="L15" s="4">
        <v>12</v>
      </c>
      <c r="M15" s="53">
        <f>M14</f>
        <v>40</v>
      </c>
      <c r="N15" s="11">
        <f t="shared" si="2"/>
        <v>1</v>
      </c>
      <c r="O15" s="14">
        <f>M14/M11</f>
        <v>0.61538461538461542</v>
      </c>
      <c r="Q15" s="4">
        <v>12</v>
      </c>
      <c r="R15" s="53">
        <v>23</v>
      </c>
      <c r="S15" s="11">
        <f t="shared" si="3"/>
        <v>0.92</v>
      </c>
      <c r="T15" s="14">
        <f>R14/R11</f>
        <v>0.65789473684210531</v>
      </c>
      <c r="V15" s="4">
        <v>12</v>
      </c>
      <c r="W15" s="53">
        <f>W14</f>
        <v>8</v>
      </c>
      <c r="X15" s="11">
        <f t="shared" si="4"/>
        <v>1</v>
      </c>
      <c r="Y15" s="14">
        <f>W14/W11</f>
        <v>0.66666666666666663</v>
      </c>
    </row>
    <row r="16" spans="2:25" ht="14.7" x14ac:dyDescent="0.35">
      <c r="B16" s="4">
        <v>13</v>
      </c>
      <c r="C16" s="47">
        <v>100</v>
      </c>
      <c r="D16" s="11">
        <f t="shared" si="0"/>
        <v>0.90909090909090906</v>
      </c>
      <c r="E16" s="12"/>
      <c r="G16" s="4">
        <v>13</v>
      </c>
      <c r="H16" s="47">
        <f>H11*0.5</f>
        <v>55</v>
      </c>
      <c r="I16" s="11">
        <f t="shared" si="1"/>
        <v>0.84615384615384615</v>
      </c>
      <c r="J16" s="12"/>
      <c r="L16" s="4">
        <v>13</v>
      </c>
      <c r="M16" s="53">
        <v>32</v>
      </c>
      <c r="N16" s="11">
        <f t="shared" si="2"/>
        <v>0.8</v>
      </c>
      <c r="O16" s="12"/>
      <c r="Q16" s="4">
        <v>13</v>
      </c>
      <c r="R16" s="53">
        <v>22</v>
      </c>
      <c r="S16" s="11">
        <f t="shared" si="3"/>
        <v>0.95652173913043481</v>
      </c>
      <c r="T16" s="12"/>
      <c r="V16" s="4">
        <v>13</v>
      </c>
      <c r="W16" s="53">
        <v>7</v>
      </c>
      <c r="X16" s="11">
        <f t="shared" si="4"/>
        <v>0.875</v>
      </c>
      <c r="Y16" s="12"/>
    </row>
    <row r="17" spans="2:25" ht="14.7" x14ac:dyDescent="0.35">
      <c r="B17" s="4">
        <v>14</v>
      </c>
      <c r="C17" s="47">
        <v>95</v>
      </c>
      <c r="D17" s="11">
        <f t="shared" si="0"/>
        <v>0.95</v>
      </c>
      <c r="E17" s="12"/>
      <c r="G17" s="4">
        <v>14</v>
      </c>
      <c r="H17" s="47">
        <f>H16</f>
        <v>55</v>
      </c>
      <c r="I17" s="11">
        <f t="shared" si="1"/>
        <v>1</v>
      </c>
      <c r="J17" s="12"/>
      <c r="L17" s="4">
        <v>14</v>
      </c>
      <c r="M17" s="53">
        <f>M16</f>
        <v>32</v>
      </c>
      <c r="N17" s="11">
        <f t="shared" si="2"/>
        <v>1</v>
      </c>
      <c r="O17" s="12"/>
      <c r="Q17" s="4">
        <v>14</v>
      </c>
      <c r="R17" s="53">
        <v>21</v>
      </c>
      <c r="S17" s="11">
        <f t="shared" si="3"/>
        <v>0.95454545454545459</v>
      </c>
      <c r="T17" s="12"/>
      <c r="V17" s="4">
        <v>14</v>
      </c>
      <c r="W17" s="53">
        <f>W16</f>
        <v>7</v>
      </c>
      <c r="X17" s="11">
        <f t="shared" si="4"/>
        <v>1</v>
      </c>
      <c r="Y17" s="12"/>
    </row>
    <row r="18" spans="2:25" ht="14.7" x14ac:dyDescent="0.35">
      <c r="B18" s="4">
        <v>15</v>
      </c>
      <c r="C18" s="47">
        <v>95</v>
      </c>
      <c r="D18" s="11">
        <f t="shared" si="0"/>
        <v>1</v>
      </c>
      <c r="E18" s="12"/>
      <c r="G18" s="4">
        <v>15</v>
      </c>
      <c r="H18" s="47">
        <f>H17</f>
        <v>55</v>
      </c>
      <c r="I18" s="11">
        <f t="shared" si="1"/>
        <v>1</v>
      </c>
      <c r="J18" s="12"/>
      <c r="L18" s="4">
        <v>15</v>
      </c>
      <c r="M18" s="53">
        <f>M17</f>
        <v>32</v>
      </c>
      <c r="N18" s="11">
        <f t="shared" si="2"/>
        <v>1</v>
      </c>
      <c r="O18" s="12"/>
      <c r="Q18" s="4">
        <v>15</v>
      </c>
      <c r="R18" s="53">
        <v>20</v>
      </c>
      <c r="S18" s="11">
        <f t="shared" si="3"/>
        <v>0.95238095238095233</v>
      </c>
      <c r="T18" s="12"/>
      <c r="V18" s="4">
        <v>15</v>
      </c>
      <c r="W18" s="53">
        <f>W17</f>
        <v>7</v>
      </c>
      <c r="X18" s="11">
        <f t="shared" si="4"/>
        <v>1</v>
      </c>
      <c r="Y18" s="12"/>
    </row>
    <row r="19" spans="2:25" ht="14.7" x14ac:dyDescent="0.35">
      <c r="B19" s="4">
        <v>16</v>
      </c>
      <c r="C19" s="47">
        <v>90</v>
      </c>
      <c r="D19" s="11">
        <f t="shared" si="0"/>
        <v>0.94736842105263153</v>
      </c>
      <c r="E19" s="14">
        <f>IF(C11=0,0,IF(C19=0,0,C19/C11))</f>
        <v>0.5</v>
      </c>
      <c r="G19" s="4">
        <v>16</v>
      </c>
      <c r="H19" s="47">
        <f>H18</f>
        <v>55</v>
      </c>
      <c r="I19" s="11">
        <f t="shared" si="1"/>
        <v>1</v>
      </c>
      <c r="J19" s="14">
        <f>IF(H11=0,0,IF(H19=0,0,H19/H11))</f>
        <v>0.5</v>
      </c>
      <c r="L19" s="4">
        <v>16</v>
      </c>
      <c r="M19" s="53">
        <f>M18</f>
        <v>32</v>
      </c>
      <c r="N19" s="11">
        <f t="shared" si="2"/>
        <v>1</v>
      </c>
      <c r="O19" s="14">
        <f>IF(M11=0,0,IF(M19=0,0,M19/M11))</f>
        <v>0.49230769230769234</v>
      </c>
      <c r="Q19" s="4">
        <v>16</v>
      </c>
      <c r="R19" s="53">
        <v>19</v>
      </c>
      <c r="S19" s="11">
        <f t="shared" si="3"/>
        <v>0.95</v>
      </c>
      <c r="T19" s="14">
        <f>IF(R11=0,0,IF(R19=0,0,R19/R11))</f>
        <v>0.5</v>
      </c>
      <c r="V19" s="4">
        <v>16</v>
      </c>
      <c r="W19" s="53">
        <f>W18</f>
        <v>7</v>
      </c>
      <c r="X19" s="11">
        <f t="shared" si="4"/>
        <v>1</v>
      </c>
      <c r="Y19" s="14">
        <f>IF(W11=0,0,IF(W19=0,0,W19/W11))</f>
        <v>0.58333333333333337</v>
      </c>
    </row>
    <row r="20" spans="2:25" x14ac:dyDescent="0.3">
      <c r="B20" s="17">
        <v>17</v>
      </c>
      <c r="C20" s="47">
        <v>80</v>
      </c>
      <c r="D20" s="18">
        <f t="shared" si="0"/>
        <v>0.88888888888888884</v>
      </c>
      <c r="E20" s="16" t="s">
        <v>26</v>
      </c>
      <c r="G20" s="17">
        <v>17</v>
      </c>
      <c r="H20" s="47">
        <v>50</v>
      </c>
      <c r="I20" s="18">
        <f t="shared" si="1"/>
        <v>0.90909090909090906</v>
      </c>
      <c r="J20" s="16" t="s">
        <v>26</v>
      </c>
      <c r="L20" s="17">
        <v>17</v>
      </c>
      <c r="M20" s="53">
        <v>29</v>
      </c>
      <c r="N20" s="18">
        <f t="shared" si="2"/>
        <v>0.90625</v>
      </c>
      <c r="O20" s="16" t="s">
        <v>26</v>
      </c>
      <c r="Q20" s="17">
        <v>17</v>
      </c>
      <c r="R20" s="53">
        <v>17</v>
      </c>
      <c r="S20" s="18">
        <f t="shared" si="3"/>
        <v>0.89473684210526316</v>
      </c>
      <c r="T20" s="16" t="s">
        <v>26</v>
      </c>
      <c r="V20" s="17">
        <v>17</v>
      </c>
      <c r="W20" s="53">
        <v>7</v>
      </c>
      <c r="X20" s="18">
        <f t="shared" si="4"/>
        <v>1</v>
      </c>
      <c r="Y20" s="16" t="s">
        <v>26</v>
      </c>
    </row>
    <row r="21" spans="2:25" ht="14.7" x14ac:dyDescent="0.35">
      <c r="B21" s="4">
        <v>18</v>
      </c>
      <c r="C21" s="47">
        <v>65</v>
      </c>
      <c r="D21" s="11">
        <f t="shared" si="0"/>
        <v>0.8125</v>
      </c>
      <c r="E21" s="14">
        <f>C21/C19</f>
        <v>0.72222222222222221</v>
      </c>
      <c r="G21" s="4">
        <v>18</v>
      </c>
      <c r="H21" s="47">
        <v>38</v>
      </c>
      <c r="I21" s="11">
        <f t="shared" si="1"/>
        <v>0.76</v>
      </c>
      <c r="J21" s="14">
        <f>H21/H19</f>
        <v>0.69090909090909092</v>
      </c>
      <c r="L21" s="4">
        <v>18</v>
      </c>
      <c r="M21" s="53">
        <v>22</v>
      </c>
      <c r="N21" s="11">
        <f t="shared" si="2"/>
        <v>0.75862068965517238</v>
      </c>
      <c r="O21" s="14">
        <f>M21/M19</f>
        <v>0.6875</v>
      </c>
      <c r="Q21" s="4">
        <v>18</v>
      </c>
      <c r="R21" s="53">
        <v>13</v>
      </c>
      <c r="S21" s="11">
        <f t="shared" si="3"/>
        <v>0.76470588235294112</v>
      </c>
      <c r="T21" s="14">
        <f>R21/R19</f>
        <v>0.68421052631578949</v>
      </c>
      <c r="V21" s="4">
        <v>18</v>
      </c>
      <c r="W21" s="53">
        <v>6</v>
      </c>
      <c r="X21" s="11">
        <f t="shared" si="4"/>
        <v>0.8571428571428571</v>
      </c>
      <c r="Y21" s="14">
        <f>W21/W19</f>
        <v>0.8571428571428571</v>
      </c>
    </row>
    <row r="22" spans="2:25" ht="14.7" x14ac:dyDescent="0.35">
      <c r="B22" s="4">
        <v>19</v>
      </c>
      <c r="C22" s="47">
        <v>55</v>
      </c>
      <c r="D22" s="11">
        <f t="shared" si="0"/>
        <v>0.84615384615384615</v>
      </c>
      <c r="E22" s="12"/>
      <c r="G22" s="4">
        <v>19</v>
      </c>
      <c r="H22" s="47">
        <v>27</v>
      </c>
      <c r="I22" s="11">
        <f t="shared" si="1"/>
        <v>0.71052631578947367</v>
      </c>
      <c r="J22" s="12"/>
      <c r="L22" s="4">
        <v>19</v>
      </c>
      <c r="M22" s="53">
        <f>M19*0.5</f>
        <v>16</v>
      </c>
      <c r="N22" s="11">
        <f t="shared" si="2"/>
        <v>0.72727272727272729</v>
      </c>
      <c r="O22" s="12"/>
      <c r="Q22" s="4">
        <v>19</v>
      </c>
      <c r="R22" s="53">
        <v>9</v>
      </c>
      <c r="S22" s="11">
        <f t="shared" si="3"/>
        <v>0.69230769230769229</v>
      </c>
      <c r="T22" s="12"/>
      <c r="V22" s="4">
        <v>19</v>
      </c>
      <c r="W22" s="53">
        <v>6</v>
      </c>
      <c r="X22" s="11">
        <f t="shared" si="4"/>
        <v>1</v>
      </c>
      <c r="Y22" s="12"/>
    </row>
    <row r="23" spans="2:25" ht="14.7" x14ac:dyDescent="0.35">
      <c r="B23" s="4">
        <v>20</v>
      </c>
      <c r="C23" s="47">
        <v>45</v>
      </c>
      <c r="D23" s="11">
        <f t="shared" si="0"/>
        <v>0.81818181818181823</v>
      </c>
      <c r="E23" s="14">
        <f>C23/C19</f>
        <v>0.5</v>
      </c>
      <c r="G23" s="4">
        <v>20</v>
      </c>
      <c r="H23" s="47">
        <f>H22</f>
        <v>27</v>
      </c>
      <c r="I23" s="11">
        <f t="shared" si="1"/>
        <v>1</v>
      </c>
      <c r="J23" s="14">
        <f>H23/H19</f>
        <v>0.49090909090909091</v>
      </c>
      <c r="L23" s="4">
        <v>20</v>
      </c>
      <c r="M23" s="53">
        <f>M22</f>
        <v>16</v>
      </c>
      <c r="N23" s="11">
        <f t="shared" si="2"/>
        <v>1</v>
      </c>
      <c r="O23" s="14">
        <f>M23/M19</f>
        <v>0.5</v>
      </c>
      <c r="Q23" s="4">
        <v>20</v>
      </c>
      <c r="R23" s="53">
        <f>R22</f>
        <v>9</v>
      </c>
      <c r="S23" s="11">
        <f t="shared" si="3"/>
        <v>1</v>
      </c>
      <c r="T23" s="14">
        <f>R23/R19</f>
        <v>0.47368421052631576</v>
      </c>
      <c r="V23" s="4">
        <v>20</v>
      </c>
      <c r="W23" s="53">
        <f>W22</f>
        <v>6</v>
      </c>
      <c r="X23" s="11">
        <f t="shared" si="4"/>
        <v>1</v>
      </c>
      <c r="Y23" s="14">
        <f>W23/W19</f>
        <v>0.8571428571428571</v>
      </c>
    </row>
    <row r="24" spans="2:25" ht="14.7" x14ac:dyDescent="0.35">
      <c r="B24" s="4">
        <v>21</v>
      </c>
      <c r="C24" s="47">
        <v>42</v>
      </c>
      <c r="D24" s="11">
        <f>IF(C24=0,0,IF(C23=0,0,C24/C23))</f>
        <v>0.93333333333333335</v>
      </c>
      <c r="E24" s="14">
        <f>C24/C19</f>
        <v>0.46666666666666667</v>
      </c>
      <c r="G24" s="4">
        <v>21</v>
      </c>
      <c r="H24" s="47">
        <v>21</v>
      </c>
      <c r="I24" s="11">
        <f t="shared" si="1"/>
        <v>0.77777777777777779</v>
      </c>
      <c r="J24" s="14"/>
      <c r="L24" s="4">
        <v>21</v>
      </c>
      <c r="M24" s="53">
        <v>12</v>
      </c>
      <c r="N24" s="11">
        <f t="shared" si="2"/>
        <v>0.75</v>
      </c>
      <c r="O24" s="14"/>
      <c r="Q24" s="4">
        <v>21</v>
      </c>
      <c r="R24" s="53">
        <v>8</v>
      </c>
      <c r="S24" s="11">
        <f t="shared" si="3"/>
        <v>0.88888888888888884</v>
      </c>
      <c r="T24" s="14"/>
      <c r="V24" s="4">
        <v>21</v>
      </c>
      <c r="W24" s="53">
        <v>4</v>
      </c>
      <c r="X24" s="11">
        <f t="shared" si="4"/>
        <v>0.66666666666666663</v>
      </c>
      <c r="Y24" s="14"/>
    </row>
    <row r="25" spans="2:25" ht="14.7" x14ac:dyDescent="0.35">
      <c r="B25" s="4">
        <v>22</v>
      </c>
      <c r="C25" s="47">
        <v>40</v>
      </c>
      <c r="D25" s="11">
        <f t="shared" si="0"/>
        <v>0.95238095238095233</v>
      </c>
      <c r="E25" s="12"/>
      <c r="G25" s="4">
        <v>22</v>
      </c>
      <c r="H25" s="47">
        <f>H24</f>
        <v>21</v>
      </c>
      <c r="I25" s="11">
        <f t="shared" si="1"/>
        <v>1</v>
      </c>
      <c r="J25" s="12"/>
      <c r="L25" s="4">
        <v>22</v>
      </c>
      <c r="M25" s="53">
        <f>M24</f>
        <v>12</v>
      </c>
      <c r="N25" s="11">
        <f t="shared" si="2"/>
        <v>1</v>
      </c>
      <c r="O25" s="12"/>
      <c r="Q25" s="4">
        <v>22</v>
      </c>
      <c r="R25" s="53">
        <f>R24</f>
        <v>8</v>
      </c>
      <c r="S25" s="11">
        <f t="shared" si="3"/>
        <v>1</v>
      </c>
      <c r="T25" s="12"/>
      <c r="V25" s="4">
        <v>22</v>
      </c>
      <c r="W25" s="53">
        <f>W24</f>
        <v>4</v>
      </c>
      <c r="X25" s="11">
        <f t="shared" si="4"/>
        <v>1</v>
      </c>
      <c r="Y25" s="12"/>
    </row>
    <row r="26" spans="2:25" ht="14.7" x14ac:dyDescent="0.35">
      <c r="B26" s="4">
        <v>23</v>
      </c>
      <c r="C26" s="47">
        <v>37</v>
      </c>
      <c r="D26" s="11">
        <f t="shared" si="0"/>
        <v>0.92500000000000004</v>
      </c>
      <c r="E26" s="12"/>
      <c r="G26" s="4">
        <v>23</v>
      </c>
      <c r="H26" s="47">
        <f t="shared" ref="H26:H35" si="5">H25</f>
        <v>21</v>
      </c>
      <c r="I26" s="11">
        <f t="shared" si="1"/>
        <v>1</v>
      </c>
      <c r="J26" s="12"/>
      <c r="L26" s="4">
        <v>23</v>
      </c>
      <c r="M26" s="53">
        <f t="shared" ref="M26:M35" si="6">M25</f>
        <v>12</v>
      </c>
      <c r="N26" s="11">
        <f t="shared" si="2"/>
        <v>1</v>
      </c>
      <c r="O26" s="12"/>
      <c r="Q26" s="4">
        <v>23</v>
      </c>
      <c r="R26" s="53">
        <f t="shared" ref="R26:R35" si="7">R25</f>
        <v>8</v>
      </c>
      <c r="S26" s="11">
        <f t="shared" si="3"/>
        <v>1</v>
      </c>
      <c r="T26" s="12"/>
      <c r="V26" s="4">
        <v>23</v>
      </c>
      <c r="W26" s="53">
        <f t="shared" ref="W26:W35" si="8">W25</f>
        <v>4</v>
      </c>
      <c r="X26" s="11">
        <f t="shared" si="4"/>
        <v>1</v>
      </c>
      <c r="Y26" s="12"/>
    </row>
    <row r="27" spans="2:25" ht="14.7" x14ac:dyDescent="0.35">
      <c r="B27" s="4">
        <v>24</v>
      </c>
      <c r="C27" s="47">
        <v>35</v>
      </c>
      <c r="D27" s="11">
        <f t="shared" si="0"/>
        <v>0.94594594594594594</v>
      </c>
      <c r="E27" s="14">
        <f>C27/C19</f>
        <v>0.3888888888888889</v>
      </c>
      <c r="G27" s="4">
        <v>24</v>
      </c>
      <c r="H27" s="47">
        <f t="shared" si="5"/>
        <v>21</v>
      </c>
      <c r="I27" s="11">
        <f t="shared" si="1"/>
        <v>1</v>
      </c>
      <c r="J27" s="14">
        <f>H27/H19</f>
        <v>0.38181818181818183</v>
      </c>
      <c r="L27" s="4">
        <v>24</v>
      </c>
      <c r="M27" s="53">
        <f t="shared" si="6"/>
        <v>12</v>
      </c>
      <c r="N27" s="11">
        <f t="shared" si="2"/>
        <v>1</v>
      </c>
      <c r="O27" s="14">
        <f>M27/M19</f>
        <v>0.375</v>
      </c>
      <c r="Q27" s="4">
        <v>24</v>
      </c>
      <c r="R27" s="53">
        <f t="shared" si="7"/>
        <v>8</v>
      </c>
      <c r="S27" s="11">
        <f t="shared" si="3"/>
        <v>1</v>
      </c>
      <c r="T27" s="14">
        <f>R27/R19</f>
        <v>0.42105263157894735</v>
      </c>
      <c r="V27" s="4">
        <v>24</v>
      </c>
      <c r="W27" s="53">
        <f t="shared" si="8"/>
        <v>4</v>
      </c>
      <c r="X27" s="11">
        <f t="shared" si="4"/>
        <v>1</v>
      </c>
      <c r="Y27" s="14">
        <f>W27/W19</f>
        <v>0.5714285714285714</v>
      </c>
    </row>
    <row r="28" spans="2:25" ht="14.7" x14ac:dyDescent="0.35">
      <c r="B28" s="4">
        <v>25</v>
      </c>
      <c r="C28" s="47">
        <v>35</v>
      </c>
      <c r="D28" s="11">
        <f t="shared" si="0"/>
        <v>1</v>
      </c>
      <c r="E28" s="12"/>
      <c r="G28" s="4">
        <v>25</v>
      </c>
      <c r="H28" s="47">
        <v>18</v>
      </c>
      <c r="I28" s="11">
        <f t="shared" si="1"/>
        <v>0.8571428571428571</v>
      </c>
      <c r="J28" s="12"/>
      <c r="L28" s="4">
        <v>25</v>
      </c>
      <c r="M28" s="53">
        <v>10</v>
      </c>
      <c r="N28" s="11">
        <f t="shared" si="2"/>
        <v>0.83333333333333337</v>
      </c>
      <c r="O28" s="12"/>
      <c r="Q28" s="4">
        <v>25</v>
      </c>
      <c r="R28" s="53">
        <v>6</v>
      </c>
      <c r="S28" s="11">
        <f t="shared" si="3"/>
        <v>0.75</v>
      </c>
      <c r="T28" s="12"/>
      <c r="V28" s="4">
        <v>25</v>
      </c>
      <c r="W28" s="53">
        <v>2</v>
      </c>
      <c r="X28" s="11">
        <f t="shared" si="4"/>
        <v>0.5</v>
      </c>
      <c r="Y28" s="12"/>
    </row>
    <row r="29" spans="2:25" ht="14.7" x14ac:dyDescent="0.35">
      <c r="B29" s="3">
        <v>26</v>
      </c>
      <c r="C29" s="47">
        <v>33</v>
      </c>
      <c r="D29" s="11">
        <f t="shared" si="0"/>
        <v>0.94285714285714284</v>
      </c>
      <c r="E29" s="12"/>
      <c r="G29" s="3">
        <v>26</v>
      </c>
      <c r="H29" s="47">
        <f t="shared" si="5"/>
        <v>18</v>
      </c>
      <c r="I29" s="11">
        <f t="shared" si="1"/>
        <v>1</v>
      </c>
      <c r="J29" s="12"/>
      <c r="L29" s="3">
        <v>26</v>
      </c>
      <c r="M29" s="53">
        <f t="shared" si="6"/>
        <v>10</v>
      </c>
      <c r="N29" s="11">
        <f t="shared" si="2"/>
        <v>1</v>
      </c>
      <c r="O29" s="12"/>
      <c r="Q29" s="3">
        <v>26</v>
      </c>
      <c r="R29" s="53">
        <f t="shared" si="7"/>
        <v>6</v>
      </c>
      <c r="S29" s="11">
        <f t="shared" si="3"/>
        <v>1</v>
      </c>
      <c r="T29" s="12"/>
      <c r="V29" s="3">
        <v>26</v>
      </c>
      <c r="W29" s="53">
        <f t="shared" si="8"/>
        <v>2</v>
      </c>
      <c r="X29" s="11">
        <f t="shared" si="4"/>
        <v>1</v>
      </c>
      <c r="Y29" s="12"/>
    </row>
    <row r="30" spans="2:25" ht="14.7" x14ac:dyDescent="0.35">
      <c r="B30" s="3">
        <v>27</v>
      </c>
      <c r="C30" s="47">
        <v>33</v>
      </c>
      <c r="D30" s="11">
        <f t="shared" si="0"/>
        <v>1</v>
      </c>
      <c r="E30" s="12"/>
      <c r="G30" s="3">
        <v>27</v>
      </c>
      <c r="H30" s="47">
        <f t="shared" si="5"/>
        <v>18</v>
      </c>
      <c r="I30" s="11">
        <f t="shared" si="1"/>
        <v>1</v>
      </c>
      <c r="J30" s="12"/>
      <c r="L30" s="3">
        <v>27</v>
      </c>
      <c r="M30" s="53">
        <f t="shared" si="6"/>
        <v>10</v>
      </c>
      <c r="N30" s="11">
        <f t="shared" si="2"/>
        <v>1</v>
      </c>
      <c r="O30" s="12"/>
      <c r="Q30" s="3">
        <v>27</v>
      </c>
      <c r="R30" s="53">
        <f t="shared" si="7"/>
        <v>6</v>
      </c>
      <c r="S30" s="11">
        <f t="shared" si="3"/>
        <v>1</v>
      </c>
      <c r="T30" s="12"/>
      <c r="V30" s="3">
        <v>27</v>
      </c>
      <c r="W30" s="53">
        <f t="shared" si="8"/>
        <v>2</v>
      </c>
      <c r="X30" s="11">
        <f t="shared" si="4"/>
        <v>1</v>
      </c>
      <c r="Y30" s="12"/>
    </row>
    <row r="31" spans="2:25" ht="14.7" x14ac:dyDescent="0.35">
      <c r="B31" s="3">
        <v>28</v>
      </c>
      <c r="C31" s="47">
        <v>32</v>
      </c>
      <c r="D31" s="11">
        <f t="shared" si="0"/>
        <v>0.96969696969696972</v>
      </c>
      <c r="E31" s="12"/>
      <c r="G31" s="3">
        <v>28</v>
      </c>
      <c r="H31" s="47">
        <f t="shared" si="5"/>
        <v>18</v>
      </c>
      <c r="I31" s="11">
        <f t="shared" si="1"/>
        <v>1</v>
      </c>
      <c r="J31" s="12"/>
      <c r="L31" s="3">
        <v>28</v>
      </c>
      <c r="M31" s="53">
        <f t="shared" si="6"/>
        <v>10</v>
      </c>
      <c r="N31" s="11">
        <f t="shared" si="2"/>
        <v>1</v>
      </c>
      <c r="O31" s="12"/>
      <c r="Q31" s="3">
        <v>28</v>
      </c>
      <c r="R31" s="53">
        <f t="shared" si="7"/>
        <v>6</v>
      </c>
      <c r="S31" s="11">
        <f t="shared" si="3"/>
        <v>1</v>
      </c>
      <c r="T31" s="12"/>
      <c r="V31" s="3">
        <v>28</v>
      </c>
      <c r="W31" s="53">
        <f t="shared" si="8"/>
        <v>2</v>
      </c>
      <c r="X31" s="11">
        <f t="shared" si="4"/>
        <v>1</v>
      </c>
      <c r="Y31" s="12"/>
    </row>
    <row r="32" spans="2:25" ht="15" x14ac:dyDescent="0.25">
      <c r="B32" s="3">
        <v>29</v>
      </c>
      <c r="C32" s="47">
        <v>32</v>
      </c>
      <c r="D32" s="11">
        <f t="shared" si="0"/>
        <v>1</v>
      </c>
      <c r="E32" s="12"/>
      <c r="G32" s="3">
        <v>29</v>
      </c>
      <c r="H32" s="47">
        <f t="shared" si="5"/>
        <v>18</v>
      </c>
      <c r="I32" s="11">
        <f t="shared" si="1"/>
        <v>1</v>
      </c>
      <c r="J32" s="12"/>
      <c r="L32" s="3">
        <v>29</v>
      </c>
      <c r="M32" s="53">
        <f t="shared" si="6"/>
        <v>10</v>
      </c>
      <c r="N32" s="11">
        <f t="shared" si="2"/>
        <v>1</v>
      </c>
      <c r="O32" s="12"/>
      <c r="Q32" s="3">
        <v>29</v>
      </c>
      <c r="R32" s="53">
        <f t="shared" si="7"/>
        <v>6</v>
      </c>
      <c r="S32" s="11">
        <f t="shared" si="3"/>
        <v>1</v>
      </c>
      <c r="T32" s="12"/>
      <c r="V32" s="3">
        <v>29</v>
      </c>
      <c r="W32" s="53">
        <f t="shared" si="8"/>
        <v>2</v>
      </c>
      <c r="X32" s="11">
        <f t="shared" si="4"/>
        <v>1</v>
      </c>
      <c r="Y32" s="12"/>
    </row>
    <row r="33" spans="2:25" ht="15" x14ac:dyDescent="0.25">
      <c r="B33" s="3">
        <v>30</v>
      </c>
      <c r="C33" s="47">
        <v>32</v>
      </c>
      <c r="D33" s="11">
        <f t="shared" si="0"/>
        <v>1</v>
      </c>
      <c r="E33" s="12"/>
      <c r="G33" s="3">
        <v>30</v>
      </c>
      <c r="H33" s="47">
        <f t="shared" si="5"/>
        <v>18</v>
      </c>
      <c r="I33" s="11">
        <f t="shared" si="1"/>
        <v>1</v>
      </c>
      <c r="J33" s="12"/>
      <c r="L33" s="3">
        <v>30</v>
      </c>
      <c r="M33" s="53">
        <f t="shared" si="6"/>
        <v>10</v>
      </c>
      <c r="N33" s="11">
        <f t="shared" si="2"/>
        <v>1</v>
      </c>
      <c r="O33" s="12"/>
      <c r="Q33" s="3">
        <v>30</v>
      </c>
      <c r="R33" s="53">
        <f t="shared" si="7"/>
        <v>6</v>
      </c>
      <c r="S33" s="11">
        <f t="shared" si="3"/>
        <v>1</v>
      </c>
      <c r="T33" s="12"/>
      <c r="V33" s="3">
        <v>30</v>
      </c>
      <c r="W33" s="53">
        <f t="shared" si="8"/>
        <v>2</v>
      </c>
      <c r="X33" s="11">
        <f t="shared" si="4"/>
        <v>1</v>
      </c>
      <c r="Y33" s="12"/>
    </row>
    <row r="34" spans="2:25" ht="15" x14ac:dyDescent="0.25">
      <c r="B34" s="3">
        <v>31</v>
      </c>
      <c r="C34" s="47">
        <v>31</v>
      </c>
      <c r="D34" s="11">
        <f t="shared" si="0"/>
        <v>0.96875</v>
      </c>
      <c r="E34" s="12"/>
      <c r="G34" s="3">
        <v>31</v>
      </c>
      <c r="H34" s="47">
        <f t="shared" si="5"/>
        <v>18</v>
      </c>
      <c r="I34" s="11">
        <f t="shared" si="1"/>
        <v>1</v>
      </c>
      <c r="J34" s="12"/>
      <c r="L34" s="3">
        <v>31</v>
      </c>
      <c r="M34" s="53">
        <f t="shared" si="6"/>
        <v>10</v>
      </c>
      <c r="N34" s="11">
        <f t="shared" si="2"/>
        <v>1</v>
      </c>
      <c r="O34" s="12"/>
      <c r="Q34" s="3">
        <v>31</v>
      </c>
      <c r="R34" s="53">
        <f t="shared" si="7"/>
        <v>6</v>
      </c>
      <c r="S34" s="11">
        <f t="shared" si="3"/>
        <v>1</v>
      </c>
      <c r="T34" s="12"/>
      <c r="V34" s="3">
        <v>31</v>
      </c>
      <c r="W34" s="53">
        <f t="shared" si="8"/>
        <v>2</v>
      </c>
      <c r="X34" s="11">
        <f t="shared" si="4"/>
        <v>1</v>
      </c>
      <c r="Y34" s="12"/>
    </row>
    <row r="35" spans="2:25" ht="15" x14ac:dyDescent="0.25">
      <c r="B35" s="3">
        <v>32</v>
      </c>
      <c r="C35" s="47">
        <v>30</v>
      </c>
      <c r="D35" s="11">
        <f t="shared" si="0"/>
        <v>0.967741935483871</v>
      </c>
      <c r="E35" s="14">
        <f>C35/C19</f>
        <v>0.33333333333333331</v>
      </c>
      <c r="G35" s="3">
        <v>32</v>
      </c>
      <c r="H35" s="47">
        <f t="shared" si="5"/>
        <v>18</v>
      </c>
      <c r="I35" s="11">
        <f t="shared" si="1"/>
        <v>1</v>
      </c>
      <c r="J35" s="14">
        <f>H35/H19</f>
        <v>0.32727272727272727</v>
      </c>
      <c r="L35" s="3">
        <v>32</v>
      </c>
      <c r="M35" s="53">
        <f t="shared" si="6"/>
        <v>10</v>
      </c>
      <c r="N35" s="11">
        <f t="shared" si="2"/>
        <v>1</v>
      </c>
      <c r="O35" s="14">
        <f>M35/M19</f>
        <v>0.3125</v>
      </c>
      <c r="Q35" s="3">
        <v>32</v>
      </c>
      <c r="R35" s="53">
        <f t="shared" si="7"/>
        <v>6</v>
      </c>
      <c r="S35" s="11">
        <f t="shared" si="3"/>
        <v>1</v>
      </c>
      <c r="T35" s="14">
        <f>R35/R19</f>
        <v>0.31578947368421051</v>
      </c>
      <c r="V35" s="3">
        <v>32</v>
      </c>
      <c r="W35" s="53">
        <f t="shared" si="8"/>
        <v>2</v>
      </c>
      <c r="X35" s="11">
        <f t="shared" si="4"/>
        <v>1</v>
      </c>
      <c r="Y35" s="14">
        <f>W35/W19</f>
        <v>0.2857142857142857</v>
      </c>
    </row>
    <row r="36" spans="2:25" ht="15" x14ac:dyDescent="0.25">
      <c r="B36" s="23">
        <v>33</v>
      </c>
      <c r="C36" s="47">
        <v>30</v>
      </c>
      <c r="D36" s="18">
        <f t="shared" si="0"/>
        <v>1</v>
      </c>
      <c r="E36" s="12"/>
      <c r="G36" s="23">
        <v>33</v>
      </c>
      <c r="H36" s="47">
        <f>H35</f>
        <v>18</v>
      </c>
      <c r="I36" s="18">
        <f t="shared" si="1"/>
        <v>1</v>
      </c>
      <c r="J36" s="12"/>
      <c r="L36" s="3">
        <v>33</v>
      </c>
      <c r="M36" s="53">
        <f>M35</f>
        <v>10</v>
      </c>
      <c r="N36" s="18">
        <f t="shared" si="2"/>
        <v>1</v>
      </c>
      <c r="O36" s="12"/>
      <c r="Q36" s="3">
        <v>33</v>
      </c>
      <c r="R36" s="53">
        <f>R35</f>
        <v>6</v>
      </c>
      <c r="S36" s="18">
        <f t="shared" si="3"/>
        <v>1</v>
      </c>
      <c r="T36" s="12"/>
      <c r="V36" s="3">
        <v>33</v>
      </c>
      <c r="W36" s="53">
        <f>W35</f>
        <v>2</v>
      </c>
      <c r="X36" s="18">
        <f t="shared" si="4"/>
        <v>1</v>
      </c>
      <c r="Y36" s="12"/>
    </row>
    <row r="37" spans="2:25" ht="15" x14ac:dyDescent="0.25">
      <c r="B37" s="3">
        <v>34</v>
      </c>
      <c r="C37" s="47">
        <v>28</v>
      </c>
      <c r="D37" s="11">
        <f>IF(C37=0,0,IF(C36=0,0,C37/C36))</f>
        <v>0.93333333333333335</v>
      </c>
      <c r="E37" s="14">
        <f>C37/C35</f>
        <v>0.93333333333333335</v>
      </c>
      <c r="G37" s="3">
        <v>34</v>
      </c>
      <c r="H37" s="47">
        <v>12</v>
      </c>
      <c r="I37" s="11">
        <f t="shared" si="1"/>
        <v>0.66666666666666663</v>
      </c>
      <c r="J37" s="14">
        <f>H37/H35</f>
        <v>0.66666666666666663</v>
      </c>
      <c r="L37" s="3">
        <v>34</v>
      </c>
      <c r="M37" s="53">
        <v>8</v>
      </c>
      <c r="N37" s="11">
        <f t="shared" si="2"/>
        <v>0.8</v>
      </c>
      <c r="O37" s="14">
        <f>M37/M35</f>
        <v>0.8</v>
      </c>
      <c r="Q37" s="3">
        <v>34</v>
      </c>
      <c r="R37" s="53">
        <v>4</v>
      </c>
      <c r="S37" s="11">
        <f t="shared" si="3"/>
        <v>0.66666666666666663</v>
      </c>
      <c r="T37" s="14">
        <f>R37/R35</f>
        <v>0.66666666666666663</v>
      </c>
      <c r="V37" s="3">
        <v>34</v>
      </c>
      <c r="W37" s="53">
        <v>2</v>
      </c>
      <c r="X37" s="11">
        <f t="shared" si="4"/>
        <v>1</v>
      </c>
      <c r="Y37" s="14">
        <f>W37/W35</f>
        <v>1</v>
      </c>
    </row>
    <row r="38" spans="2:25" ht="15" x14ac:dyDescent="0.25">
      <c r="B38" s="3">
        <v>35</v>
      </c>
      <c r="C38" s="47">
        <v>25</v>
      </c>
      <c r="D38" s="11">
        <f t="shared" ref="D38:D68" si="9">IF(C38=0,0,IF(C37=0,0,C38/C37))</f>
        <v>0.8928571428571429</v>
      </c>
      <c r="E38" s="14">
        <f>C38/C35</f>
        <v>0.83333333333333337</v>
      </c>
      <c r="G38" s="3">
        <v>35</v>
      </c>
      <c r="H38" s="47">
        <v>8</v>
      </c>
      <c r="I38" s="11">
        <f t="shared" si="1"/>
        <v>0.66666666666666663</v>
      </c>
      <c r="J38" s="14">
        <f>H38/H35</f>
        <v>0.44444444444444442</v>
      </c>
      <c r="L38" s="3">
        <v>35</v>
      </c>
      <c r="M38" s="53">
        <v>6</v>
      </c>
      <c r="N38" s="11">
        <f t="shared" si="2"/>
        <v>0.75</v>
      </c>
      <c r="O38" s="14">
        <f>M38/M35</f>
        <v>0.6</v>
      </c>
      <c r="Q38" s="3">
        <v>35</v>
      </c>
      <c r="R38" s="53">
        <v>3</v>
      </c>
      <c r="S38" s="11">
        <f t="shared" si="3"/>
        <v>0.75</v>
      </c>
      <c r="T38" s="14">
        <f>R38/R35</f>
        <v>0.5</v>
      </c>
      <c r="V38" s="3">
        <v>35</v>
      </c>
      <c r="W38" s="53">
        <v>1</v>
      </c>
      <c r="X38" s="11">
        <f t="shared" si="4"/>
        <v>0.5</v>
      </c>
      <c r="Y38" s="14">
        <f>W38/W35</f>
        <v>0.5</v>
      </c>
    </row>
    <row r="39" spans="2:25" ht="15" x14ac:dyDescent="0.25">
      <c r="B39" s="3">
        <v>36</v>
      </c>
      <c r="C39" s="47">
        <v>20</v>
      </c>
      <c r="D39" s="11">
        <f t="shared" si="9"/>
        <v>0.8</v>
      </c>
      <c r="E39" s="12"/>
      <c r="G39" s="3">
        <v>36</v>
      </c>
      <c r="H39" s="47">
        <v>8</v>
      </c>
      <c r="I39" s="11">
        <f t="shared" si="1"/>
        <v>1</v>
      </c>
      <c r="J39" s="12"/>
      <c r="L39" s="3">
        <v>36</v>
      </c>
      <c r="M39" s="53">
        <v>5</v>
      </c>
      <c r="N39" s="11">
        <f t="shared" si="2"/>
        <v>0.83333333333333337</v>
      </c>
      <c r="O39" s="12"/>
      <c r="Q39" s="3">
        <v>36</v>
      </c>
      <c r="R39" s="53">
        <v>3</v>
      </c>
      <c r="S39" s="11">
        <f t="shared" si="3"/>
        <v>1</v>
      </c>
      <c r="T39" s="12"/>
      <c r="V39" s="3">
        <v>36</v>
      </c>
      <c r="W39" s="53">
        <v>1</v>
      </c>
      <c r="X39" s="11">
        <f t="shared" si="4"/>
        <v>1</v>
      </c>
      <c r="Y39" s="12"/>
    </row>
    <row r="40" spans="2:25" ht="15" x14ac:dyDescent="0.25">
      <c r="B40" s="3">
        <v>37</v>
      </c>
      <c r="C40" s="47">
        <v>20</v>
      </c>
      <c r="D40" s="11">
        <f t="shared" si="9"/>
        <v>1</v>
      </c>
      <c r="E40" s="12"/>
      <c r="G40" s="3">
        <v>37</v>
      </c>
      <c r="H40" s="47">
        <v>5</v>
      </c>
      <c r="I40" s="11">
        <f t="shared" si="1"/>
        <v>0.625</v>
      </c>
      <c r="J40" s="12"/>
      <c r="L40" s="3">
        <v>37</v>
      </c>
      <c r="M40" s="53">
        <v>3</v>
      </c>
      <c r="N40" s="11">
        <f t="shared" si="2"/>
        <v>0.6</v>
      </c>
      <c r="O40" s="12"/>
      <c r="Q40" s="3">
        <v>37</v>
      </c>
      <c r="R40" s="53">
        <v>2</v>
      </c>
      <c r="S40" s="11">
        <f t="shared" si="3"/>
        <v>0.66666666666666663</v>
      </c>
      <c r="T40" s="12"/>
      <c r="V40" s="3">
        <v>37</v>
      </c>
      <c r="W40" s="53">
        <v>1</v>
      </c>
      <c r="X40" s="11">
        <f t="shared" si="4"/>
        <v>1</v>
      </c>
      <c r="Y40" s="12"/>
    </row>
    <row r="41" spans="2:25" ht="15" x14ac:dyDescent="0.25">
      <c r="B41" s="3">
        <v>38</v>
      </c>
      <c r="C41" s="47">
        <v>17</v>
      </c>
      <c r="D41" s="11">
        <f t="shared" si="9"/>
        <v>0.85</v>
      </c>
      <c r="E41" s="12"/>
      <c r="G41" s="3">
        <v>38</v>
      </c>
      <c r="H41" s="47">
        <v>5</v>
      </c>
      <c r="I41" s="11">
        <f t="shared" si="1"/>
        <v>1</v>
      </c>
      <c r="J41" s="12"/>
      <c r="L41" s="3">
        <v>38</v>
      </c>
      <c r="M41" s="53">
        <v>3</v>
      </c>
      <c r="N41" s="11">
        <f t="shared" si="2"/>
        <v>1</v>
      </c>
      <c r="O41" s="12"/>
      <c r="Q41" s="3">
        <v>38</v>
      </c>
      <c r="R41" s="53">
        <v>2</v>
      </c>
      <c r="S41" s="11">
        <f t="shared" si="3"/>
        <v>1</v>
      </c>
      <c r="T41" s="12"/>
      <c r="V41" s="3">
        <v>38</v>
      </c>
      <c r="W41" s="53">
        <v>1</v>
      </c>
      <c r="X41" s="11">
        <f t="shared" si="4"/>
        <v>1</v>
      </c>
      <c r="Y41" s="12"/>
    </row>
    <row r="42" spans="2:25" ht="15" x14ac:dyDescent="0.25">
      <c r="B42" s="3">
        <v>39</v>
      </c>
      <c r="C42" s="47">
        <v>15</v>
      </c>
      <c r="D42" s="11">
        <f t="shared" si="9"/>
        <v>0.88235294117647056</v>
      </c>
      <c r="E42" s="12"/>
      <c r="G42" s="3">
        <v>39</v>
      </c>
      <c r="H42" s="47">
        <v>4</v>
      </c>
      <c r="I42" s="11">
        <f t="shared" si="1"/>
        <v>0.8</v>
      </c>
      <c r="J42" s="12"/>
      <c r="L42" s="3">
        <v>39</v>
      </c>
      <c r="M42" s="53">
        <v>3</v>
      </c>
      <c r="N42" s="11">
        <f t="shared" si="2"/>
        <v>1</v>
      </c>
      <c r="O42" s="12"/>
      <c r="Q42" s="3">
        <v>39</v>
      </c>
      <c r="R42" s="53">
        <v>2</v>
      </c>
      <c r="S42" s="11">
        <f t="shared" si="3"/>
        <v>1</v>
      </c>
      <c r="T42" s="12"/>
      <c r="V42" s="3">
        <v>39</v>
      </c>
      <c r="W42" s="53">
        <v>1</v>
      </c>
      <c r="X42" s="11">
        <f t="shared" si="4"/>
        <v>1</v>
      </c>
      <c r="Y42" s="12"/>
    </row>
    <row r="43" spans="2:25" ht="15" x14ac:dyDescent="0.25">
      <c r="B43" s="3">
        <v>40</v>
      </c>
      <c r="C43" s="47">
        <v>14</v>
      </c>
      <c r="D43" s="11">
        <f t="shared" si="9"/>
        <v>0.93333333333333335</v>
      </c>
      <c r="E43" s="12"/>
      <c r="G43" s="3">
        <v>40</v>
      </c>
      <c r="H43" s="47">
        <v>3</v>
      </c>
      <c r="I43" s="11">
        <f t="shared" si="1"/>
        <v>0.75</v>
      </c>
      <c r="J43" s="12"/>
      <c r="L43" s="3">
        <v>40</v>
      </c>
      <c r="M43" s="53">
        <v>3</v>
      </c>
      <c r="N43" s="11">
        <f t="shared" si="2"/>
        <v>1</v>
      </c>
      <c r="O43" s="12"/>
      <c r="Q43" s="3">
        <v>40</v>
      </c>
      <c r="R43" s="53">
        <v>2</v>
      </c>
      <c r="S43" s="11">
        <f t="shared" si="3"/>
        <v>1</v>
      </c>
      <c r="T43" s="12"/>
      <c r="V43" s="3">
        <v>40</v>
      </c>
      <c r="W43" s="53">
        <v>1</v>
      </c>
      <c r="X43" s="11">
        <f t="shared" si="4"/>
        <v>1</v>
      </c>
      <c r="Y43" s="12"/>
    </row>
    <row r="44" spans="2:25" ht="15" x14ac:dyDescent="0.25">
      <c r="B44" s="3">
        <v>41</v>
      </c>
      <c r="C44" s="47">
        <v>14</v>
      </c>
      <c r="D44" s="11">
        <f t="shared" si="9"/>
        <v>1</v>
      </c>
      <c r="E44" s="12"/>
      <c r="G44" s="3">
        <v>41</v>
      </c>
      <c r="H44" s="47">
        <v>3</v>
      </c>
      <c r="I44" s="11">
        <f t="shared" si="1"/>
        <v>1</v>
      </c>
      <c r="J44" s="12"/>
      <c r="L44" s="3">
        <v>41</v>
      </c>
      <c r="M44" s="53">
        <v>2</v>
      </c>
      <c r="N44" s="11">
        <f t="shared" si="2"/>
        <v>0.66666666666666663</v>
      </c>
      <c r="O44" s="12"/>
      <c r="Q44" s="3">
        <v>41</v>
      </c>
      <c r="R44" s="53">
        <v>1</v>
      </c>
      <c r="S44" s="11">
        <f t="shared" si="3"/>
        <v>0.5</v>
      </c>
      <c r="T44" s="12"/>
      <c r="V44" s="3">
        <v>41</v>
      </c>
      <c r="W44" s="53">
        <v>0</v>
      </c>
      <c r="X44" s="11">
        <f t="shared" si="4"/>
        <v>0</v>
      </c>
      <c r="Y44" s="12"/>
    </row>
    <row r="45" spans="2:25" ht="15" x14ac:dyDescent="0.25">
      <c r="B45" s="3">
        <v>42</v>
      </c>
      <c r="C45" s="47">
        <v>13</v>
      </c>
      <c r="D45" s="11">
        <f t="shared" si="9"/>
        <v>0.9285714285714286</v>
      </c>
      <c r="E45" s="12"/>
      <c r="G45" s="3">
        <v>42</v>
      </c>
      <c r="H45" s="47">
        <v>3</v>
      </c>
      <c r="I45" s="11">
        <f t="shared" si="1"/>
        <v>1</v>
      </c>
      <c r="J45" s="12"/>
      <c r="L45" s="3">
        <v>42</v>
      </c>
      <c r="M45" s="53">
        <v>2</v>
      </c>
      <c r="N45" s="11">
        <f t="shared" si="2"/>
        <v>1</v>
      </c>
      <c r="O45" s="12"/>
      <c r="Q45" s="3">
        <v>42</v>
      </c>
      <c r="R45" s="53">
        <v>1</v>
      </c>
      <c r="S45" s="11">
        <f t="shared" si="3"/>
        <v>1</v>
      </c>
      <c r="T45" s="12"/>
      <c r="V45" s="3">
        <v>42</v>
      </c>
      <c r="W45" s="53">
        <v>0</v>
      </c>
      <c r="X45" s="11">
        <f t="shared" si="4"/>
        <v>0</v>
      </c>
      <c r="Y45" s="12"/>
    </row>
    <row r="46" spans="2:25" ht="15" x14ac:dyDescent="0.25">
      <c r="B46" s="3">
        <v>43</v>
      </c>
      <c r="C46" s="47">
        <v>13</v>
      </c>
      <c r="D46" s="11">
        <f t="shared" si="9"/>
        <v>1</v>
      </c>
      <c r="E46" s="12"/>
      <c r="G46" s="3">
        <v>43</v>
      </c>
      <c r="H46" s="47">
        <v>3</v>
      </c>
      <c r="I46" s="11">
        <f t="shared" si="1"/>
        <v>1</v>
      </c>
      <c r="J46" s="12"/>
      <c r="L46" s="3">
        <v>43</v>
      </c>
      <c r="M46" s="53">
        <v>2</v>
      </c>
      <c r="N46" s="11">
        <f t="shared" si="2"/>
        <v>1</v>
      </c>
      <c r="O46" s="12"/>
      <c r="Q46" s="3">
        <v>43</v>
      </c>
      <c r="R46" s="53">
        <v>1</v>
      </c>
      <c r="S46" s="11">
        <f t="shared" si="3"/>
        <v>1</v>
      </c>
      <c r="T46" s="12"/>
      <c r="V46" s="3">
        <v>43</v>
      </c>
      <c r="W46" s="53">
        <v>0</v>
      </c>
      <c r="X46" s="11">
        <f t="shared" si="4"/>
        <v>0</v>
      </c>
      <c r="Y46" s="12"/>
    </row>
    <row r="47" spans="2:25" ht="15" x14ac:dyDescent="0.25">
      <c r="B47" s="3">
        <v>44</v>
      </c>
      <c r="C47" s="47">
        <v>12</v>
      </c>
      <c r="D47" s="11">
        <f t="shared" si="9"/>
        <v>0.92307692307692313</v>
      </c>
      <c r="E47" s="12"/>
      <c r="G47" s="3">
        <v>44</v>
      </c>
      <c r="H47" s="47">
        <v>2</v>
      </c>
      <c r="I47" s="11">
        <f t="shared" si="1"/>
        <v>0.66666666666666663</v>
      </c>
      <c r="J47" s="12"/>
      <c r="L47" s="3">
        <v>44</v>
      </c>
      <c r="M47" s="53">
        <v>2</v>
      </c>
      <c r="N47" s="11">
        <f t="shared" si="2"/>
        <v>1</v>
      </c>
      <c r="O47" s="12"/>
      <c r="Q47" s="3">
        <v>44</v>
      </c>
      <c r="R47" s="53">
        <v>1</v>
      </c>
      <c r="S47" s="11">
        <f t="shared" si="3"/>
        <v>1</v>
      </c>
      <c r="T47" s="12"/>
      <c r="V47" s="3">
        <v>44</v>
      </c>
      <c r="W47" s="53">
        <v>0</v>
      </c>
      <c r="X47" s="11">
        <f t="shared" si="4"/>
        <v>0</v>
      </c>
      <c r="Y47" s="12"/>
    </row>
    <row r="48" spans="2:25" ht="15" x14ac:dyDescent="0.25">
      <c r="B48" s="3">
        <v>45</v>
      </c>
      <c r="C48" s="47">
        <v>12</v>
      </c>
      <c r="D48" s="11">
        <f t="shared" si="9"/>
        <v>1</v>
      </c>
      <c r="E48" s="12"/>
      <c r="G48" s="3">
        <v>45</v>
      </c>
      <c r="H48" s="47">
        <v>2</v>
      </c>
      <c r="I48" s="11">
        <f t="shared" si="1"/>
        <v>1</v>
      </c>
      <c r="J48" s="12"/>
      <c r="L48" s="3">
        <v>45</v>
      </c>
      <c r="M48" s="53">
        <v>2</v>
      </c>
      <c r="N48" s="11">
        <f t="shared" si="2"/>
        <v>1</v>
      </c>
      <c r="O48" s="12"/>
      <c r="Q48" s="3">
        <v>45</v>
      </c>
      <c r="R48" s="53">
        <v>1</v>
      </c>
      <c r="S48" s="11">
        <f t="shared" si="3"/>
        <v>1</v>
      </c>
      <c r="T48" s="12"/>
      <c r="V48" s="3">
        <v>45</v>
      </c>
      <c r="W48" s="53">
        <v>0</v>
      </c>
      <c r="X48" s="11">
        <f t="shared" si="4"/>
        <v>0</v>
      </c>
      <c r="Y48" s="12"/>
    </row>
    <row r="49" spans="2:25" ht="15" x14ac:dyDescent="0.25">
      <c r="B49" s="3">
        <v>46</v>
      </c>
      <c r="C49" s="47">
        <v>11</v>
      </c>
      <c r="D49" s="11">
        <f t="shared" si="9"/>
        <v>0.91666666666666663</v>
      </c>
      <c r="E49" s="12"/>
      <c r="G49" s="3">
        <v>46</v>
      </c>
      <c r="H49" s="47">
        <v>2</v>
      </c>
      <c r="I49" s="11">
        <f t="shared" si="1"/>
        <v>1</v>
      </c>
      <c r="J49" s="12"/>
      <c r="L49" s="3">
        <v>46</v>
      </c>
      <c r="M49" s="53">
        <v>2</v>
      </c>
      <c r="N49" s="11">
        <f t="shared" si="2"/>
        <v>1</v>
      </c>
      <c r="O49" s="12"/>
      <c r="Q49" s="3">
        <v>46</v>
      </c>
      <c r="R49" s="53">
        <v>1</v>
      </c>
      <c r="S49" s="11">
        <f t="shared" si="3"/>
        <v>1</v>
      </c>
      <c r="T49" s="12"/>
      <c r="V49" s="3">
        <v>46</v>
      </c>
      <c r="W49" s="53">
        <v>0</v>
      </c>
      <c r="X49" s="11">
        <f t="shared" si="4"/>
        <v>0</v>
      </c>
      <c r="Y49" s="12"/>
    </row>
    <row r="50" spans="2:25" ht="15" x14ac:dyDescent="0.25">
      <c r="B50" s="3">
        <v>47</v>
      </c>
      <c r="C50" s="47">
        <v>11</v>
      </c>
      <c r="D50" s="11">
        <f t="shared" si="9"/>
        <v>1</v>
      </c>
      <c r="E50" s="12"/>
      <c r="G50" s="3">
        <v>47</v>
      </c>
      <c r="H50" s="47">
        <v>2</v>
      </c>
      <c r="I50" s="11">
        <f t="shared" si="1"/>
        <v>1</v>
      </c>
      <c r="J50" s="12"/>
      <c r="L50" s="3">
        <v>47</v>
      </c>
      <c r="M50" s="53">
        <v>2</v>
      </c>
      <c r="N50" s="11">
        <f t="shared" si="2"/>
        <v>1</v>
      </c>
      <c r="O50" s="12"/>
      <c r="Q50" s="3">
        <v>47</v>
      </c>
      <c r="R50" s="53">
        <v>1</v>
      </c>
      <c r="S50" s="11">
        <f t="shared" si="3"/>
        <v>1</v>
      </c>
      <c r="T50" s="12"/>
      <c r="V50" s="3">
        <v>47</v>
      </c>
      <c r="W50" s="53">
        <v>0</v>
      </c>
      <c r="X50" s="11">
        <f t="shared" si="4"/>
        <v>0</v>
      </c>
      <c r="Y50" s="12"/>
    </row>
    <row r="51" spans="2:25" ht="15" x14ac:dyDescent="0.25">
      <c r="B51" s="3">
        <v>48</v>
      </c>
      <c r="C51" s="47">
        <v>10</v>
      </c>
      <c r="D51" s="11">
        <f t="shared" si="9"/>
        <v>0.90909090909090906</v>
      </c>
      <c r="E51" s="12"/>
      <c r="G51" s="3">
        <v>48</v>
      </c>
      <c r="H51" s="47">
        <v>2</v>
      </c>
      <c r="I51" s="11">
        <f t="shared" si="1"/>
        <v>1</v>
      </c>
      <c r="J51" s="12"/>
      <c r="L51" s="3">
        <v>48</v>
      </c>
      <c r="M51" s="53">
        <v>2</v>
      </c>
      <c r="N51" s="11">
        <f t="shared" si="2"/>
        <v>1</v>
      </c>
      <c r="O51" s="12"/>
      <c r="Q51" s="3">
        <v>48</v>
      </c>
      <c r="R51" s="53">
        <v>1</v>
      </c>
      <c r="S51" s="11">
        <f t="shared" si="3"/>
        <v>1</v>
      </c>
      <c r="T51" s="12"/>
      <c r="V51" s="3">
        <v>48</v>
      </c>
      <c r="W51" s="53">
        <v>0</v>
      </c>
      <c r="X51" s="11">
        <f t="shared" si="4"/>
        <v>0</v>
      </c>
      <c r="Y51" s="12"/>
    </row>
    <row r="52" spans="2:25" ht="15" x14ac:dyDescent="0.25">
      <c r="B52" s="3">
        <v>49</v>
      </c>
      <c r="C52" s="47">
        <v>10</v>
      </c>
      <c r="D52" s="11">
        <f t="shared" si="9"/>
        <v>1</v>
      </c>
      <c r="E52" s="12"/>
      <c r="G52" s="3">
        <v>49</v>
      </c>
      <c r="H52" s="47">
        <v>2</v>
      </c>
      <c r="I52" s="11">
        <f t="shared" si="1"/>
        <v>1</v>
      </c>
      <c r="J52" s="12"/>
      <c r="L52" s="3">
        <v>49</v>
      </c>
      <c r="M52" s="53">
        <v>1</v>
      </c>
      <c r="N52" s="11">
        <f t="shared" si="2"/>
        <v>0.5</v>
      </c>
      <c r="O52" s="12"/>
      <c r="Q52" s="3">
        <v>49</v>
      </c>
      <c r="R52" s="53">
        <v>1</v>
      </c>
      <c r="S52" s="11">
        <f t="shared" si="3"/>
        <v>1</v>
      </c>
      <c r="T52" s="12"/>
      <c r="V52" s="3">
        <v>49</v>
      </c>
      <c r="W52" s="53">
        <v>0</v>
      </c>
      <c r="X52" s="11">
        <f t="shared" si="4"/>
        <v>0</v>
      </c>
      <c r="Y52" s="12"/>
    </row>
    <row r="53" spans="2:25" ht="15" x14ac:dyDescent="0.25">
      <c r="B53" s="3">
        <v>50</v>
      </c>
      <c r="C53" s="47">
        <v>9</v>
      </c>
      <c r="D53" s="11">
        <f t="shared" si="9"/>
        <v>0.9</v>
      </c>
      <c r="E53" s="12"/>
      <c r="G53" s="3">
        <v>50</v>
      </c>
      <c r="H53" s="47">
        <v>2</v>
      </c>
      <c r="I53" s="11">
        <f t="shared" si="1"/>
        <v>1</v>
      </c>
      <c r="J53" s="12"/>
      <c r="L53" s="3">
        <v>50</v>
      </c>
      <c r="M53" s="53">
        <v>1</v>
      </c>
      <c r="N53" s="11">
        <f t="shared" si="2"/>
        <v>1</v>
      </c>
      <c r="O53" s="12"/>
      <c r="Q53" s="3">
        <v>50</v>
      </c>
      <c r="R53" s="53">
        <v>1</v>
      </c>
      <c r="S53" s="11">
        <f t="shared" si="3"/>
        <v>1</v>
      </c>
      <c r="T53" s="12"/>
      <c r="V53" s="3">
        <v>50</v>
      </c>
      <c r="W53" s="53">
        <v>0</v>
      </c>
      <c r="X53" s="11">
        <f t="shared" si="4"/>
        <v>0</v>
      </c>
      <c r="Y53" s="12"/>
    </row>
    <row r="54" spans="2:25" ht="15" x14ac:dyDescent="0.25">
      <c r="B54" s="3">
        <v>51</v>
      </c>
      <c r="C54" s="47">
        <v>9</v>
      </c>
      <c r="D54" s="11">
        <f t="shared" si="9"/>
        <v>1</v>
      </c>
      <c r="E54" s="12"/>
      <c r="G54" s="3">
        <v>51</v>
      </c>
      <c r="H54" s="47">
        <v>2</v>
      </c>
      <c r="I54" s="11">
        <f t="shared" si="1"/>
        <v>1</v>
      </c>
      <c r="J54" s="12"/>
      <c r="L54" s="3">
        <v>51</v>
      </c>
      <c r="M54" s="53">
        <v>1</v>
      </c>
      <c r="N54" s="11">
        <f t="shared" si="2"/>
        <v>1</v>
      </c>
      <c r="O54" s="12"/>
      <c r="Q54" s="3">
        <v>51</v>
      </c>
      <c r="R54" s="53">
        <v>1</v>
      </c>
      <c r="S54" s="11">
        <f t="shared" si="3"/>
        <v>1</v>
      </c>
      <c r="T54" s="12"/>
      <c r="V54" s="3">
        <v>51</v>
      </c>
      <c r="W54" s="53">
        <v>0</v>
      </c>
      <c r="X54" s="11">
        <f t="shared" si="4"/>
        <v>0</v>
      </c>
      <c r="Y54" s="12"/>
    </row>
    <row r="55" spans="2:25" ht="15" x14ac:dyDescent="0.25">
      <c r="B55" s="3">
        <v>52</v>
      </c>
      <c r="C55" s="47">
        <v>8</v>
      </c>
      <c r="D55" s="11">
        <f t="shared" si="9"/>
        <v>0.88888888888888884</v>
      </c>
      <c r="E55" s="12"/>
      <c r="G55" s="3">
        <v>52</v>
      </c>
      <c r="H55" s="47">
        <v>2</v>
      </c>
      <c r="I55" s="11">
        <f t="shared" si="1"/>
        <v>1</v>
      </c>
      <c r="J55" s="12"/>
      <c r="L55" s="3">
        <v>52</v>
      </c>
      <c r="M55" s="53">
        <v>1</v>
      </c>
      <c r="N55" s="11">
        <f t="shared" si="2"/>
        <v>1</v>
      </c>
      <c r="O55" s="12"/>
      <c r="Q55" s="3">
        <v>52</v>
      </c>
      <c r="R55" s="53">
        <v>1</v>
      </c>
      <c r="S55" s="11">
        <f t="shared" si="3"/>
        <v>1</v>
      </c>
      <c r="T55" s="12"/>
      <c r="V55" s="3">
        <v>52</v>
      </c>
      <c r="W55" s="53">
        <v>0</v>
      </c>
      <c r="X55" s="11">
        <f t="shared" si="4"/>
        <v>0</v>
      </c>
      <c r="Y55" s="12"/>
    </row>
    <row r="56" spans="2:25" ht="15" x14ac:dyDescent="0.25">
      <c r="B56" s="3">
        <v>53</v>
      </c>
      <c r="C56" s="47">
        <v>8</v>
      </c>
      <c r="D56" s="11">
        <f t="shared" si="9"/>
        <v>1</v>
      </c>
      <c r="E56" s="12"/>
      <c r="G56" s="3">
        <v>53</v>
      </c>
      <c r="H56" s="47">
        <v>2</v>
      </c>
      <c r="I56" s="11">
        <f t="shared" si="1"/>
        <v>1</v>
      </c>
      <c r="J56" s="12"/>
      <c r="L56" s="3">
        <v>53</v>
      </c>
      <c r="M56" s="53">
        <v>1</v>
      </c>
      <c r="N56" s="11">
        <f t="shared" si="2"/>
        <v>1</v>
      </c>
      <c r="O56" s="12"/>
      <c r="Q56" s="3">
        <v>53</v>
      </c>
      <c r="R56" s="53">
        <v>1</v>
      </c>
      <c r="S56" s="11">
        <f t="shared" si="3"/>
        <v>1</v>
      </c>
      <c r="T56" s="12"/>
      <c r="V56" s="3">
        <v>53</v>
      </c>
      <c r="W56" s="53">
        <v>0</v>
      </c>
      <c r="X56" s="11">
        <f t="shared" si="4"/>
        <v>0</v>
      </c>
      <c r="Y56" s="12"/>
    </row>
    <row r="57" spans="2:25" ht="15" x14ac:dyDescent="0.25">
      <c r="B57" s="3">
        <v>54</v>
      </c>
      <c r="C57" s="47">
        <v>7</v>
      </c>
      <c r="D57" s="11">
        <f t="shared" si="9"/>
        <v>0.875</v>
      </c>
      <c r="E57" s="12"/>
      <c r="G57" s="3">
        <v>54</v>
      </c>
      <c r="H57" s="47">
        <v>2</v>
      </c>
      <c r="I57" s="11">
        <f t="shared" si="1"/>
        <v>1</v>
      </c>
      <c r="J57" s="12"/>
      <c r="L57" s="3">
        <v>54</v>
      </c>
      <c r="M57" s="53">
        <v>1</v>
      </c>
      <c r="N57" s="11">
        <f t="shared" si="2"/>
        <v>1</v>
      </c>
      <c r="O57" s="12"/>
      <c r="Q57" s="3">
        <v>54</v>
      </c>
      <c r="R57" s="53">
        <v>1</v>
      </c>
      <c r="S57" s="11">
        <f t="shared" si="3"/>
        <v>1</v>
      </c>
      <c r="T57" s="12"/>
      <c r="V57" s="3">
        <v>54</v>
      </c>
      <c r="W57" s="53">
        <v>0</v>
      </c>
      <c r="X57" s="11">
        <f t="shared" si="4"/>
        <v>0</v>
      </c>
      <c r="Y57" s="12"/>
    </row>
    <row r="58" spans="2:25" ht="15" x14ac:dyDescent="0.25">
      <c r="B58" s="3">
        <v>55</v>
      </c>
      <c r="C58" s="47">
        <v>7</v>
      </c>
      <c r="D58" s="11">
        <f t="shared" si="9"/>
        <v>1</v>
      </c>
      <c r="E58" s="12"/>
      <c r="G58" s="3">
        <v>55</v>
      </c>
      <c r="H58" s="47">
        <v>2</v>
      </c>
      <c r="I58" s="11">
        <f t="shared" si="1"/>
        <v>1</v>
      </c>
      <c r="J58" s="12"/>
      <c r="L58" s="3">
        <v>55</v>
      </c>
      <c r="M58" s="53">
        <v>1</v>
      </c>
      <c r="N58" s="11">
        <f t="shared" si="2"/>
        <v>1</v>
      </c>
      <c r="O58" s="12"/>
      <c r="Q58" s="3">
        <v>55</v>
      </c>
      <c r="R58" s="53">
        <v>1</v>
      </c>
      <c r="S58" s="11">
        <f t="shared" si="3"/>
        <v>1</v>
      </c>
      <c r="T58" s="12"/>
      <c r="V58" s="3">
        <v>55</v>
      </c>
      <c r="W58" s="53">
        <v>0</v>
      </c>
      <c r="X58" s="11">
        <f t="shared" si="4"/>
        <v>0</v>
      </c>
      <c r="Y58" s="12"/>
    </row>
    <row r="59" spans="2:25" ht="15" x14ac:dyDescent="0.25">
      <c r="B59" s="3">
        <v>56</v>
      </c>
      <c r="C59" s="47">
        <v>6</v>
      </c>
      <c r="D59" s="11">
        <f t="shared" si="9"/>
        <v>0.8571428571428571</v>
      </c>
      <c r="E59" s="12"/>
      <c r="G59" s="3">
        <v>56</v>
      </c>
      <c r="H59" s="47">
        <v>2</v>
      </c>
      <c r="I59" s="11">
        <f t="shared" si="1"/>
        <v>1</v>
      </c>
      <c r="J59" s="12"/>
      <c r="L59" s="3">
        <v>56</v>
      </c>
      <c r="M59" s="53">
        <v>1</v>
      </c>
      <c r="N59" s="11">
        <f t="shared" si="2"/>
        <v>1</v>
      </c>
      <c r="O59" s="12"/>
      <c r="Q59" s="3">
        <v>56</v>
      </c>
      <c r="R59" s="53">
        <v>1</v>
      </c>
      <c r="S59" s="11">
        <f t="shared" si="3"/>
        <v>1</v>
      </c>
      <c r="T59" s="12"/>
      <c r="V59" s="3">
        <v>56</v>
      </c>
      <c r="W59" s="53">
        <v>0</v>
      </c>
      <c r="X59" s="11">
        <f t="shared" si="4"/>
        <v>0</v>
      </c>
      <c r="Y59" s="12"/>
    </row>
    <row r="60" spans="2:25" ht="15" x14ac:dyDescent="0.25">
      <c r="B60" s="3">
        <v>57</v>
      </c>
      <c r="C60" s="47">
        <v>6</v>
      </c>
      <c r="D60" s="11">
        <f t="shared" si="9"/>
        <v>1</v>
      </c>
      <c r="E60" s="12"/>
      <c r="G60" s="3">
        <v>57</v>
      </c>
      <c r="H60" s="47">
        <v>1</v>
      </c>
      <c r="I60" s="11">
        <f t="shared" si="1"/>
        <v>0.5</v>
      </c>
      <c r="J60" s="12"/>
      <c r="L60" s="3">
        <v>57</v>
      </c>
      <c r="M60" s="53">
        <v>1</v>
      </c>
      <c r="N60" s="11">
        <f t="shared" si="2"/>
        <v>1</v>
      </c>
      <c r="O60" s="12"/>
      <c r="Q60" s="3">
        <v>57</v>
      </c>
      <c r="R60" s="53">
        <v>1</v>
      </c>
      <c r="S60" s="11">
        <f t="shared" si="3"/>
        <v>1</v>
      </c>
      <c r="T60" s="12"/>
      <c r="V60" s="3">
        <v>57</v>
      </c>
      <c r="W60" s="53">
        <v>0</v>
      </c>
      <c r="X60" s="11">
        <f t="shared" si="4"/>
        <v>0</v>
      </c>
      <c r="Y60" s="12"/>
    </row>
    <row r="61" spans="2:25" ht="15" x14ac:dyDescent="0.25">
      <c r="B61" s="3">
        <v>58</v>
      </c>
      <c r="C61" s="47">
        <v>5</v>
      </c>
      <c r="D61" s="11">
        <f t="shared" si="9"/>
        <v>0.83333333333333337</v>
      </c>
      <c r="E61" s="12"/>
      <c r="G61" s="3">
        <v>58</v>
      </c>
      <c r="H61" s="47">
        <v>1</v>
      </c>
      <c r="I61" s="11">
        <f t="shared" si="1"/>
        <v>1</v>
      </c>
      <c r="J61" s="12"/>
      <c r="L61" s="3">
        <v>58</v>
      </c>
      <c r="M61" s="53">
        <v>1</v>
      </c>
      <c r="N61" s="11">
        <f t="shared" si="2"/>
        <v>1</v>
      </c>
      <c r="O61" s="12"/>
      <c r="Q61" s="3">
        <v>58</v>
      </c>
      <c r="R61" s="53">
        <v>1</v>
      </c>
      <c r="S61" s="11">
        <f t="shared" si="3"/>
        <v>1</v>
      </c>
      <c r="T61" s="12"/>
      <c r="V61" s="3">
        <v>58</v>
      </c>
      <c r="W61" s="53">
        <v>0</v>
      </c>
      <c r="X61" s="11">
        <f t="shared" si="4"/>
        <v>0</v>
      </c>
      <c r="Y61" s="12"/>
    </row>
    <row r="62" spans="2:25" ht="15" x14ac:dyDescent="0.25">
      <c r="B62" s="3">
        <v>59</v>
      </c>
      <c r="C62" s="47">
        <v>5</v>
      </c>
      <c r="D62" s="11">
        <f t="shared" si="9"/>
        <v>1</v>
      </c>
      <c r="E62" s="12"/>
      <c r="G62" s="3">
        <v>59</v>
      </c>
      <c r="H62" s="47">
        <v>1</v>
      </c>
      <c r="I62" s="11">
        <f t="shared" si="1"/>
        <v>1</v>
      </c>
      <c r="J62" s="12"/>
      <c r="L62" s="3">
        <v>59</v>
      </c>
      <c r="M62" s="53">
        <v>1</v>
      </c>
      <c r="N62" s="11">
        <f t="shared" si="2"/>
        <v>1</v>
      </c>
      <c r="O62" s="12"/>
      <c r="Q62" s="3">
        <v>59</v>
      </c>
      <c r="R62" s="53">
        <v>1</v>
      </c>
      <c r="S62" s="11">
        <f t="shared" si="3"/>
        <v>1</v>
      </c>
      <c r="T62" s="12"/>
      <c r="V62" s="3">
        <v>59</v>
      </c>
      <c r="W62" s="53">
        <v>0</v>
      </c>
      <c r="X62" s="11">
        <f t="shared" si="4"/>
        <v>0</v>
      </c>
      <c r="Y62" s="12"/>
    </row>
    <row r="63" spans="2:25" ht="15" x14ac:dyDescent="0.25">
      <c r="B63" s="3">
        <v>60</v>
      </c>
      <c r="C63" s="47">
        <v>4</v>
      </c>
      <c r="D63" s="11">
        <f t="shared" si="9"/>
        <v>0.8</v>
      </c>
      <c r="E63" s="12"/>
      <c r="G63" s="3">
        <v>60</v>
      </c>
      <c r="H63" s="47">
        <v>1</v>
      </c>
      <c r="I63" s="11">
        <f t="shared" si="1"/>
        <v>1</v>
      </c>
      <c r="J63" s="12"/>
      <c r="L63" s="3">
        <v>60</v>
      </c>
      <c r="M63" s="53">
        <v>1</v>
      </c>
      <c r="N63" s="11">
        <f t="shared" si="2"/>
        <v>1</v>
      </c>
      <c r="O63" s="12"/>
      <c r="Q63" s="3">
        <v>60</v>
      </c>
      <c r="R63" s="53">
        <v>1</v>
      </c>
      <c r="S63" s="11">
        <f t="shared" si="3"/>
        <v>1</v>
      </c>
      <c r="T63" s="12"/>
      <c r="V63" s="3">
        <v>60</v>
      </c>
      <c r="W63" s="53">
        <v>0</v>
      </c>
      <c r="X63" s="11">
        <f t="shared" si="4"/>
        <v>0</v>
      </c>
      <c r="Y63" s="12"/>
    </row>
    <row r="64" spans="2:25" ht="15" x14ac:dyDescent="0.25">
      <c r="B64" s="3">
        <v>61</v>
      </c>
      <c r="C64" s="47">
        <v>4</v>
      </c>
      <c r="D64" s="11">
        <f t="shared" si="9"/>
        <v>1</v>
      </c>
      <c r="E64" s="12"/>
      <c r="G64" s="3">
        <v>61</v>
      </c>
      <c r="H64" s="47">
        <v>1</v>
      </c>
      <c r="I64" s="11">
        <f t="shared" si="1"/>
        <v>1</v>
      </c>
      <c r="J64" s="12"/>
      <c r="L64" s="3">
        <v>61</v>
      </c>
      <c r="M64" s="53">
        <v>1</v>
      </c>
      <c r="N64" s="11">
        <f t="shared" si="2"/>
        <v>1</v>
      </c>
      <c r="O64" s="12"/>
      <c r="Q64" s="3">
        <v>61</v>
      </c>
      <c r="R64" s="53">
        <v>1</v>
      </c>
      <c r="S64" s="11">
        <f t="shared" si="3"/>
        <v>1</v>
      </c>
      <c r="T64" s="12"/>
      <c r="V64" s="3">
        <v>61</v>
      </c>
      <c r="W64" s="53">
        <v>0</v>
      </c>
      <c r="X64" s="11">
        <f t="shared" si="4"/>
        <v>0</v>
      </c>
      <c r="Y64" s="12"/>
    </row>
    <row r="65" spans="2:25" ht="15" x14ac:dyDescent="0.25">
      <c r="B65" s="3">
        <v>62</v>
      </c>
      <c r="C65" s="47">
        <v>3</v>
      </c>
      <c r="D65" s="11">
        <f t="shared" si="9"/>
        <v>0.75</v>
      </c>
      <c r="E65" s="12"/>
      <c r="G65" s="3">
        <v>62</v>
      </c>
      <c r="H65" s="47">
        <v>1</v>
      </c>
      <c r="I65" s="11">
        <f t="shared" si="1"/>
        <v>1</v>
      </c>
      <c r="J65" s="12"/>
      <c r="L65" s="3">
        <v>62</v>
      </c>
      <c r="M65" s="53">
        <v>1</v>
      </c>
      <c r="N65" s="11">
        <f t="shared" si="2"/>
        <v>1</v>
      </c>
      <c r="O65" s="12"/>
      <c r="Q65" s="3">
        <v>62</v>
      </c>
      <c r="R65" s="53">
        <v>1</v>
      </c>
      <c r="S65" s="11">
        <f t="shared" si="3"/>
        <v>1</v>
      </c>
      <c r="T65" s="12"/>
      <c r="V65" s="3">
        <v>62</v>
      </c>
      <c r="W65" s="53">
        <v>0</v>
      </c>
      <c r="X65" s="11">
        <f t="shared" si="4"/>
        <v>0</v>
      </c>
      <c r="Y65" s="12"/>
    </row>
    <row r="66" spans="2:25" ht="15" x14ac:dyDescent="0.25">
      <c r="B66" s="3">
        <v>63</v>
      </c>
      <c r="C66" s="47">
        <v>3</v>
      </c>
      <c r="D66" s="11">
        <f t="shared" si="9"/>
        <v>1</v>
      </c>
      <c r="E66" s="12"/>
      <c r="G66" s="3">
        <v>63</v>
      </c>
      <c r="H66" s="47">
        <v>1</v>
      </c>
      <c r="I66" s="11">
        <f t="shared" si="1"/>
        <v>1</v>
      </c>
      <c r="J66" s="12"/>
      <c r="L66" s="3">
        <v>63</v>
      </c>
      <c r="M66" s="53">
        <v>1</v>
      </c>
      <c r="N66" s="11">
        <f t="shared" si="2"/>
        <v>1</v>
      </c>
      <c r="O66" s="12"/>
      <c r="Q66" s="3">
        <v>63</v>
      </c>
      <c r="R66" s="53">
        <v>1</v>
      </c>
      <c r="S66" s="11">
        <f t="shared" si="3"/>
        <v>1</v>
      </c>
      <c r="T66" s="12"/>
      <c r="V66" s="3">
        <v>63</v>
      </c>
      <c r="W66" s="53">
        <v>0</v>
      </c>
      <c r="X66" s="11">
        <f t="shared" si="4"/>
        <v>0</v>
      </c>
      <c r="Y66" s="12"/>
    </row>
    <row r="67" spans="2:25" ht="15" x14ac:dyDescent="0.25">
      <c r="B67" s="3">
        <v>64</v>
      </c>
      <c r="C67" s="47">
        <v>2</v>
      </c>
      <c r="D67" s="11">
        <f t="shared" si="9"/>
        <v>0.66666666666666663</v>
      </c>
      <c r="E67" s="12"/>
      <c r="G67" s="3">
        <v>64</v>
      </c>
      <c r="H67" s="47">
        <v>1</v>
      </c>
      <c r="I67" s="11">
        <f t="shared" si="1"/>
        <v>1</v>
      </c>
      <c r="J67" s="12"/>
      <c r="L67" s="3">
        <v>64</v>
      </c>
      <c r="M67" s="53">
        <v>1</v>
      </c>
      <c r="N67" s="11">
        <f t="shared" si="2"/>
        <v>1</v>
      </c>
      <c r="O67" s="12"/>
      <c r="Q67" s="3">
        <v>64</v>
      </c>
      <c r="R67" s="53">
        <v>1</v>
      </c>
      <c r="S67" s="11">
        <f t="shared" si="3"/>
        <v>1</v>
      </c>
      <c r="T67" s="12"/>
      <c r="V67" s="3">
        <v>64</v>
      </c>
      <c r="W67" s="53">
        <v>0</v>
      </c>
      <c r="X67" s="11">
        <f t="shared" si="4"/>
        <v>0</v>
      </c>
      <c r="Y67" s="12"/>
    </row>
    <row r="68" spans="2:25" ht="15" x14ac:dyDescent="0.25">
      <c r="B68" s="3">
        <v>0</v>
      </c>
      <c r="C68" s="47">
        <v>0</v>
      </c>
      <c r="D68" s="11">
        <f t="shared" si="9"/>
        <v>0</v>
      </c>
      <c r="E68" s="13"/>
      <c r="G68" s="3">
        <v>0</v>
      </c>
      <c r="H68" s="47">
        <f t="shared" ref="H68" si="10">D68*H67</f>
        <v>0</v>
      </c>
      <c r="I68" s="11">
        <f t="shared" si="1"/>
        <v>0</v>
      </c>
      <c r="J68" s="13"/>
      <c r="L68" s="3">
        <v>0</v>
      </c>
      <c r="M68" s="53">
        <v>0</v>
      </c>
      <c r="N68" s="11">
        <f t="shared" si="2"/>
        <v>0</v>
      </c>
      <c r="O68" s="13"/>
      <c r="Q68" s="3">
        <v>0</v>
      </c>
      <c r="R68" s="53">
        <v>0</v>
      </c>
      <c r="S68" s="11">
        <f t="shared" si="3"/>
        <v>0</v>
      </c>
      <c r="T68" s="13"/>
      <c r="V68" s="3">
        <v>0</v>
      </c>
      <c r="W68" s="53">
        <v>0</v>
      </c>
      <c r="X68" s="11">
        <f t="shared" si="4"/>
        <v>0</v>
      </c>
      <c r="Y68" s="13"/>
    </row>
  </sheetData>
  <sheetProtection selectLockedCells="1" selectUnlockedCells="1"/>
  <mergeCells count="5">
    <mergeCell ref="B2:D2"/>
    <mergeCell ref="G2:I2"/>
    <mergeCell ref="L2:N2"/>
    <mergeCell ref="Q2:S2"/>
    <mergeCell ref="V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</vt:lpstr>
      <vt:lpstr>Начисление очков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</dc:creator>
  <cp:lastModifiedBy>HP Inc.</cp:lastModifiedBy>
  <cp:lastPrinted>2019-11-10T18:06:13Z</cp:lastPrinted>
  <dcterms:created xsi:type="dcterms:W3CDTF">2012-08-14T05:22:07Z</dcterms:created>
  <dcterms:modified xsi:type="dcterms:W3CDTF">2019-11-10T18:06:43Z</dcterms:modified>
</cp:coreProperties>
</file>